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mesia001\Desktop\"/>
    </mc:Choice>
  </mc:AlternateContent>
  <bookViews>
    <workbookView xWindow="0" yWindow="0" windowWidth="20490" windowHeight="7620"/>
  </bookViews>
  <sheets>
    <sheet name="New Exampl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4" i="1" l="1"/>
  <c r="E63" i="1"/>
  <c r="E62" i="1"/>
  <c r="D62" i="1"/>
  <c r="D63" i="1" s="1"/>
  <c r="D64" i="1" s="1"/>
  <c r="D65" i="1" s="1"/>
  <c r="D66" i="1" s="1"/>
  <c r="D67" i="1" s="1"/>
  <c r="D68" i="1" s="1"/>
  <c r="B62" i="1"/>
  <c r="B63" i="1" s="1"/>
  <c r="B64" i="1" s="1"/>
  <c r="B65" i="1" s="1"/>
  <c r="B66" i="1" s="1"/>
  <c r="B67" i="1" s="1"/>
  <c r="B68" i="1" s="1"/>
  <c r="E61" i="1"/>
  <c r="D61" i="1"/>
  <c r="G43" i="1"/>
  <c r="G44" i="1" s="1"/>
  <c r="G45" i="1" s="1"/>
  <c r="G46" i="1" s="1"/>
  <c r="G47" i="1" s="1"/>
  <c r="G48" i="1" s="1"/>
  <c r="F42" i="1"/>
  <c r="H42" i="1" s="1"/>
  <c r="E42" i="1"/>
  <c r="F43" i="1" s="1"/>
  <c r="H41" i="1"/>
  <c r="D23" i="1"/>
  <c r="D24" i="1" s="1"/>
  <c r="G9" i="1"/>
  <c r="G10" i="1" s="1"/>
  <c r="G11" i="1" s="1"/>
  <c r="G12" i="1" s="1"/>
  <c r="G13" i="1" s="1"/>
  <c r="G14" i="1" s="1"/>
  <c r="E9" i="1"/>
  <c r="F10" i="1" s="1"/>
  <c r="H10" i="1" s="1"/>
  <c r="H8" i="1"/>
  <c r="E8" i="1"/>
  <c r="F9" i="1" s="1"/>
  <c r="H7" i="1"/>
  <c r="H43" i="1" l="1"/>
  <c r="H9" i="1"/>
  <c r="E43" i="1"/>
  <c r="F44" i="1" s="1"/>
  <c r="H44" i="1" s="1"/>
  <c r="E24" i="1"/>
  <c r="D25" i="1"/>
  <c r="E10" i="1"/>
  <c r="E44" i="1"/>
  <c r="E70" i="1"/>
  <c r="E23" i="1"/>
  <c r="F45" i="1" l="1"/>
  <c r="H45" i="1" s="1"/>
  <c r="E45" i="1"/>
  <c r="D26" i="1"/>
  <c r="E25" i="1"/>
  <c r="E11" i="1"/>
  <c r="F11" i="1"/>
  <c r="H11" i="1" s="1"/>
  <c r="F46" i="1" l="1"/>
  <c r="H46" i="1" s="1"/>
  <c r="E46" i="1"/>
  <c r="D27" i="1"/>
  <c r="E26" i="1"/>
  <c r="F12" i="1"/>
  <c r="H12" i="1" s="1"/>
  <c r="E12" i="1"/>
  <c r="D28" i="1" l="1"/>
  <c r="E27" i="1"/>
  <c r="F47" i="1"/>
  <c r="H47" i="1" s="1"/>
  <c r="E47" i="1"/>
  <c r="E13" i="1"/>
  <c r="F13" i="1"/>
  <c r="H13" i="1" s="1"/>
  <c r="D29" i="1" l="1"/>
  <c r="E28" i="1"/>
  <c r="F48" i="1"/>
  <c r="E48" i="1"/>
  <c r="F14" i="1"/>
  <c r="H14" i="1" s="1"/>
  <c r="E14" i="1"/>
  <c r="H48" i="1" l="1"/>
  <c r="F62" i="1"/>
  <c r="F66" i="1"/>
  <c r="F64" i="1"/>
  <c r="F63" i="1"/>
  <c r="F67" i="1"/>
  <c r="F65" i="1"/>
  <c r="F61" i="1"/>
  <c r="F68" i="1"/>
  <c r="E29" i="1"/>
  <c r="D30" i="1"/>
  <c r="E30" i="1" s="1"/>
  <c r="F70" i="1" l="1"/>
  <c r="H56" i="1"/>
  <c r="G61" i="1" s="1"/>
  <c r="E32" i="1"/>
  <c r="F30" i="1" s="1"/>
  <c r="H61" i="1" l="1"/>
  <c r="G62" i="1"/>
  <c r="F24" i="1"/>
  <c r="F23" i="1"/>
  <c r="F25" i="1"/>
  <c r="F26" i="1"/>
  <c r="F27" i="1"/>
  <c r="F28" i="1"/>
  <c r="F29" i="1"/>
  <c r="F32" i="1" l="1"/>
  <c r="H18" i="1"/>
  <c r="G23" i="1"/>
  <c r="H62" i="1"/>
  <c r="G63" i="1"/>
  <c r="G24" i="1" l="1"/>
  <c r="H23" i="1"/>
  <c r="H63" i="1"/>
  <c r="G64" i="1"/>
  <c r="H64" i="1" l="1"/>
  <c r="G65" i="1"/>
  <c r="G25" i="1"/>
  <c r="H24" i="1"/>
  <c r="H25" i="1" l="1"/>
  <c r="G26" i="1"/>
  <c r="G66" i="1"/>
  <c r="H65" i="1"/>
  <c r="G27" i="1" l="1"/>
  <c r="H26" i="1"/>
  <c r="G67" i="1"/>
  <c r="H66" i="1"/>
  <c r="G28" i="1" l="1"/>
  <c r="H27" i="1"/>
  <c r="G68" i="1"/>
  <c r="H67" i="1"/>
  <c r="G29" i="1" l="1"/>
  <c r="H28" i="1"/>
  <c r="H68" i="1"/>
  <c r="H70" i="1" s="1"/>
  <c r="G70" i="1"/>
  <c r="G30" i="1" l="1"/>
  <c r="H29" i="1"/>
  <c r="H30" i="1" l="1"/>
  <c r="H32" i="1" s="1"/>
  <c r="G32" i="1"/>
</calcChain>
</file>

<file path=xl/sharedStrings.xml><?xml version="1.0" encoding="utf-8"?>
<sst xmlns="http://schemas.openxmlformats.org/spreadsheetml/2006/main" count="68" uniqueCount="36">
  <si>
    <t>Payout Ratio</t>
  </si>
  <si>
    <t>Date</t>
  </si>
  <si>
    <t>Opening Ex-NAV</t>
  </si>
  <si>
    <t>Senario: Continued growth in profits</t>
  </si>
  <si>
    <t>NAV 
(Rupees)</t>
  </si>
  <si>
    <t>Unit Holder Entry</t>
  </si>
  <si>
    <t>Cumulative Unit Holders (in numbers)</t>
  </si>
  <si>
    <t>Cumulative P&amp;L (Rupees)</t>
  </si>
  <si>
    <t>Cumulative Element (Rupees)</t>
  </si>
  <si>
    <t>Total (Rupees)</t>
  </si>
  <si>
    <t>A</t>
  </si>
  <si>
    <t>B</t>
  </si>
  <si>
    <t>C</t>
  </si>
  <si>
    <t>D</t>
  </si>
  <si>
    <t>E</t>
  </si>
  <si>
    <t xml:space="preserve">F = D + E </t>
  </si>
  <si>
    <t>Calculation of Payout Ratio and unitholder return(dividend and refund of element)</t>
  </si>
  <si>
    <t>*</t>
  </si>
  <si>
    <t>Unit Holder</t>
  </si>
  <si>
    <t>Opening Ex - NAV / Purchase NAV (Rupees)</t>
  </si>
  <si>
    <t>Closing NAV (Rupees)</t>
  </si>
  <si>
    <t>UH's Profit (Rupees)</t>
  </si>
  <si>
    <t>Dividend from PL (Rupees)</t>
  </si>
  <si>
    <t>Payout to each UH (Rupees)</t>
  </si>
  <si>
    <t>Refund of Element (Rupees)</t>
  </si>
  <si>
    <t>G</t>
  </si>
  <si>
    <t>H</t>
  </si>
  <si>
    <t>I = H - G</t>
  </si>
  <si>
    <t>J = Cumulative Profits x I / ∑ I</t>
  </si>
  <si>
    <t xml:space="preserve">** K </t>
  </si>
  <si>
    <t>L = K - J</t>
  </si>
  <si>
    <t>Senario: Disrupted profits</t>
  </si>
  <si>
    <r>
      <t xml:space="preserve">In the above illustration, the cumulative income of the fund has reduced to Rs. 4 due to the decline of NAV to Rs. 106 per unit. For determining the payout ratio the available income will be propotionately allocated to the eligible unitholders </t>
    </r>
    <r>
      <rPr>
        <b/>
        <sz val="9"/>
        <color theme="1"/>
        <rFont val="Georgia"/>
        <family val="1"/>
      </rPr>
      <t>(as reflected in columns I and J below)</t>
    </r>
    <r>
      <rPr>
        <sz val="9"/>
        <color theme="1"/>
        <rFont val="Georgia"/>
        <family val="1"/>
      </rPr>
      <t xml:space="preserve"> whose investment NAV is below Rs. 106. The unitholders who entered the fund at NAV of Rs. 106 or more do not have any share in the income of the fund. This has been illustrated below.</t>
    </r>
  </si>
  <si>
    <t>***</t>
  </si>
  <si>
    <r>
      <rPr>
        <b/>
        <sz val="9"/>
        <color theme="1"/>
        <rFont val="Georgia"/>
        <family val="1"/>
      </rPr>
      <t>** K</t>
    </r>
    <r>
      <rPr>
        <sz val="9"/>
        <color theme="1"/>
        <rFont val="Georgia"/>
        <family val="1"/>
      </rPr>
      <t xml:space="preserve"> Computed based on return of unit holders who remained invested throughout the year</t>
    </r>
  </si>
  <si>
    <t>The payout ratio is determined on the basis of unitholder who has remained in the fund for the entire year. The payout ratio of Rs. 2 has been determined in the above senario. Accordingly, for unitholders who have entered at or above closing NAV (i.e. Rs. 106) will only receive refund of element. The unitholders who have remained with the fund for the entire year will only receive dividend and the unitholders who have entered between the opening Ex -NAV (i.e. Rs. 100) and closing NAV (i.e. Rs. 106) will receive portion of dividend and refund of element.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</si>
</sst>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sz val="9"/>
      <color theme="1"/>
      <name val="Georgia"/>
      <family val="1"/>
    </font>
    <font>
      <b/>
      <sz val="9"/>
      <color theme="1"/>
      <name val="Georgia"/>
      <family val="1"/>
    </font>
    <font>
      <b/>
      <sz val="9"/>
      <color theme="0"/>
      <name val="Georgia"/>
      <family val="1"/>
    </font>
    <font>
      <b/>
      <i/>
      <sz val="9"/>
      <color theme="1"/>
      <name val="Georgia"/>
      <family val="1"/>
    </font>
    <font>
      <b/>
      <sz val="11"/>
      <color theme="1"/>
      <name val="Georgia"/>
      <family val="1"/>
    </font>
    <font>
      <i/>
      <sz val="9"/>
      <color theme="1"/>
      <name val="Georgia"/>
      <family val="1"/>
    </font>
    <font>
      <u/>
      <sz val="11"/>
      <color theme="10"/>
      <name val="Calibri"/>
      <family val="2"/>
      <scheme val="minor"/>
    </font>
  </fonts>
  <fills count="5">
    <fill>
      <patternFill patternType="none"/>
    </fill>
    <fill>
      <patternFill patternType="gray125"/>
    </fill>
    <fill>
      <patternFill patternType="solid">
        <fgColor rgb="FF800000"/>
        <bgColor indexed="64"/>
      </patternFill>
    </fill>
    <fill>
      <patternFill patternType="solid">
        <fgColor theme="0" tint="-0.14999847407452621"/>
        <bgColor indexed="64"/>
      </patternFill>
    </fill>
    <fill>
      <patternFill patternType="solid">
        <fgColor theme="7"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164" fontId="2" fillId="0" borderId="3" xfId="1" applyNumberFormat="1" applyFont="1" applyFill="1" applyBorder="1"/>
    <xf numFmtId="43" fontId="2" fillId="0" borderId="3" xfId="1" applyNumberFormat="1" applyFont="1" applyBorder="1"/>
    <xf numFmtId="164" fontId="2" fillId="0" borderId="3" xfId="1" applyNumberFormat="1" applyFont="1" applyBorder="1"/>
    <xf numFmtId="16" fontId="2" fillId="0" borderId="3" xfId="0" applyNumberFormat="1" applyFont="1" applyBorder="1"/>
    <xf numFmtId="43" fontId="2" fillId="0" borderId="3" xfId="1" applyNumberFormat="1" applyFont="1" applyFill="1" applyBorder="1"/>
    <xf numFmtId="164" fontId="2" fillId="0" borderId="0" xfId="1" applyNumberFormat="1" applyFont="1"/>
    <xf numFmtId="43" fontId="3" fillId="0" borderId="4" xfId="1" applyNumberFormat="1" applyFont="1" applyBorder="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164" fontId="3" fillId="0" borderId="3" xfId="1" applyNumberFormat="1" applyFont="1" applyBorder="1"/>
    <xf numFmtId="0" fontId="5" fillId="0" borderId="0" xfId="0" applyFont="1"/>
    <xf numFmtId="9" fontId="2" fillId="0" borderId="0" xfId="2" applyFont="1"/>
    <xf numFmtId="10" fontId="3" fillId="0" borderId="0" xfId="2" applyNumberFormat="1" applyFont="1"/>
    <xf numFmtId="0" fontId="6" fillId="0" borderId="0" xfId="0" applyFont="1" applyAlignment="1">
      <alignment horizontal="left" textRotation="90"/>
    </xf>
    <xf numFmtId="0" fontId="6" fillId="0" borderId="0" xfId="0" applyFont="1" applyAlignment="1">
      <alignment horizontal="right" textRotation="180"/>
    </xf>
    <xf numFmtId="43" fontId="3" fillId="0" borderId="4" xfId="0" applyNumberFormat="1" applyFont="1" applyBorder="1"/>
    <xf numFmtId="0" fontId="3" fillId="0" borderId="3" xfId="0" applyFont="1" applyBorder="1"/>
    <xf numFmtId="0" fontId="7" fillId="0" borderId="0" xfId="0" applyFont="1"/>
    <xf numFmtId="43" fontId="2" fillId="0" borderId="0" xfId="0" applyNumberFormat="1" applyFont="1"/>
    <xf numFmtId="0" fontId="2"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right"/>
    </xf>
    <xf numFmtId="164" fontId="2" fillId="0" borderId="3" xfId="1" applyNumberFormat="1" applyFont="1" applyFill="1" applyBorder="1" applyAlignment="1"/>
    <xf numFmtId="0" fontId="8" fillId="0" borderId="0" xfId="3"/>
    <xf numFmtId="43" fontId="2" fillId="4" borderId="3" xfId="1" applyNumberFormat="1" applyFont="1" applyFill="1" applyBorder="1"/>
    <xf numFmtId="43" fontId="2" fillId="0" borderId="0" xfId="0" applyNumberFormat="1" applyFont="1" applyFill="1"/>
    <xf numFmtId="43" fontId="3" fillId="0" borderId="0" xfId="1" applyNumberFormat="1" applyFont="1" applyFill="1" applyBorder="1"/>
    <xf numFmtId="0" fontId="2" fillId="0" borderId="0" xfId="0"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tabSelected="1" zoomScale="80" zoomScaleNormal="80" workbookViewId="0">
      <selection activeCell="K27" sqref="K27"/>
    </sheetView>
  </sheetViews>
  <sheetFormatPr defaultRowHeight="12" x14ac:dyDescent="0.2"/>
  <cols>
    <col min="1" max="1" width="9.140625" style="37"/>
    <col min="2" max="2" width="21.7109375" style="1" customWidth="1"/>
    <col min="3" max="3" width="13.5703125" style="1" customWidth="1"/>
    <col min="4" max="4" width="12.7109375" style="1" customWidth="1"/>
    <col min="5" max="5" width="20.28515625" style="1" customWidth="1"/>
    <col min="6" max="8" width="12.7109375" style="1" customWidth="1"/>
    <col min="9" max="9" width="5.85546875" style="1" customWidth="1"/>
    <col min="10" max="15" width="12.7109375" style="1" customWidth="1"/>
    <col min="16" max="17" width="7.7109375" style="1" customWidth="1"/>
    <col min="18" max="16384" width="9.140625" style="1"/>
  </cols>
  <sheetData>
    <row r="1" spans="1:8" x14ac:dyDescent="0.2">
      <c r="A1" s="1"/>
    </row>
    <row r="2" spans="1:8" x14ac:dyDescent="0.2">
      <c r="A2" s="1"/>
      <c r="B2" s="2" t="s">
        <v>3</v>
      </c>
    </row>
    <row r="3" spans="1:8" ht="12.75" thickBot="1" x14ac:dyDescent="0.25">
      <c r="A3" s="1"/>
    </row>
    <row r="4" spans="1:8" ht="36.75" thickBot="1" x14ac:dyDescent="0.25">
      <c r="A4" s="1"/>
      <c r="B4" s="13" t="s">
        <v>1</v>
      </c>
      <c r="C4" s="14" t="s">
        <v>4</v>
      </c>
      <c r="D4" s="14" t="s">
        <v>5</v>
      </c>
      <c r="E4" s="14" t="s">
        <v>6</v>
      </c>
      <c r="F4" s="15" t="s">
        <v>7</v>
      </c>
      <c r="G4" s="14" t="s">
        <v>8</v>
      </c>
      <c r="H4" s="14" t="s">
        <v>9</v>
      </c>
    </row>
    <row r="5" spans="1:8" x14ac:dyDescent="0.2">
      <c r="A5" s="1"/>
      <c r="B5" s="16"/>
      <c r="C5" s="17" t="s">
        <v>10</v>
      </c>
      <c r="D5" s="17" t="s">
        <v>11</v>
      </c>
      <c r="E5" s="17" t="s">
        <v>12</v>
      </c>
      <c r="F5" s="18" t="s">
        <v>13</v>
      </c>
      <c r="G5" s="18" t="s">
        <v>14</v>
      </c>
      <c r="H5" s="18" t="s">
        <v>15</v>
      </c>
    </row>
    <row r="6" spans="1:8" x14ac:dyDescent="0.2">
      <c r="A6" s="1"/>
    </row>
    <row r="7" spans="1:8" x14ac:dyDescent="0.2">
      <c r="A7" s="1"/>
      <c r="B7" s="9" t="s">
        <v>2</v>
      </c>
      <c r="C7" s="6">
        <v>100</v>
      </c>
      <c r="D7" s="8">
        <v>1</v>
      </c>
      <c r="E7" s="8">
        <v>1</v>
      </c>
      <c r="F7" s="8">
        <v>0</v>
      </c>
      <c r="G7" s="8">
        <v>0</v>
      </c>
      <c r="H7" s="8">
        <f t="shared" ref="H7:H14" si="0">SUM(F7:G7)</f>
        <v>0</v>
      </c>
    </row>
    <row r="8" spans="1:8" x14ac:dyDescent="0.2">
      <c r="A8" s="1"/>
      <c r="B8" s="9">
        <v>43312</v>
      </c>
      <c r="C8" s="6">
        <v>102</v>
      </c>
      <c r="D8" s="8">
        <v>1</v>
      </c>
      <c r="E8" s="8">
        <f>D8+E7</f>
        <v>2</v>
      </c>
      <c r="F8" s="8">
        <v>2</v>
      </c>
      <c r="G8" s="8">
        <v>2</v>
      </c>
      <c r="H8" s="8">
        <f t="shared" si="0"/>
        <v>4</v>
      </c>
    </row>
    <row r="9" spans="1:8" x14ac:dyDescent="0.2">
      <c r="A9" s="1"/>
      <c r="B9" s="9">
        <v>43343</v>
      </c>
      <c r="C9" s="6">
        <v>104</v>
      </c>
      <c r="D9" s="8">
        <v>1</v>
      </c>
      <c r="E9" s="8">
        <f t="shared" ref="E9:E14" si="1">D9+E8</f>
        <v>3</v>
      </c>
      <c r="F9" s="8">
        <f>(C9-100)*E8-G8</f>
        <v>6</v>
      </c>
      <c r="G9" s="8">
        <f>(C9-100)*D9+G8</f>
        <v>6</v>
      </c>
      <c r="H9" s="8">
        <f t="shared" si="0"/>
        <v>12</v>
      </c>
    </row>
    <row r="10" spans="1:8" x14ac:dyDescent="0.2">
      <c r="A10" s="1"/>
      <c r="B10" s="9">
        <v>43373</v>
      </c>
      <c r="C10" s="6">
        <v>106</v>
      </c>
      <c r="D10" s="8">
        <v>1</v>
      </c>
      <c r="E10" s="8">
        <f t="shared" si="1"/>
        <v>4</v>
      </c>
      <c r="F10" s="8">
        <f t="shared" ref="F10:F14" si="2">(C10-100)*E9-G9</f>
        <v>12</v>
      </c>
      <c r="G10" s="8">
        <f t="shared" ref="G10:G14" si="3">(C10-100)*D10+G9</f>
        <v>12</v>
      </c>
      <c r="H10" s="8">
        <f t="shared" si="0"/>
        <v>24</v>
      </c>
    </row>
    <row r="11" spans="1:8" x14ac:dyDescent="0.2">
      <c r="A11" s="1"/>
      <c r="B11" s="9">
        <v>43404</v>
      </c>
      <c r="C11" s="6">
        <v>107</v>
      </c>
      <c r="D11" s="8">
        <v>1</v>
      </c>
      <c r="E11" s="8">
        <f t="shared" si="1"/>
        <v>5</v>
      </c>
      <c r="F11" s="8">
        <f t="shared" si="2"/>
        <v>16</v>
      </c>
      <c r="G11" s="8">
        <f t="shared" si="3"/>
        <v>19</v>
      </c>
      <c r="H11" s="8">
        <f t="shared" si="0"/>
        <v>35</v>
      </c>
    </row>
    <row r="12" spans="1:8" x14ac:dyDescent="0.2">
      <c r="A12" s="1"/>
      <c r="B12" s="9">
        <v>43434</v>
      </c>
      <c r="C12" s="6">
        <v>109</v>
      </c>
      <c r="D12" s="8">
        <v>1</v>
      </c>
      <c r="E12" s="8">
        <f t="shared" si="1"/>
        <v>6</v>
      </c>
      <c r="F12" s="8">
        <f t="shared" si="2"/>
        <v>26</v>
      </c>
      <c r="G12" s="8">
        <f t="shared" si="3"/>
        <v>28</v>
      </c>
      <c r="H12" s="8">
        <f t="shared" si="0"/>
        <v>54</v>
      </c>
    </row>
    <row r="13" spans="1:8" x14ac:dyDescent="0.2">
      <c r="A13" s="1"/>
      <c r="B13" s="9">
        <v>43465</v>
      </c>
      <c r="C13" s="6">
        <v>110</v>
      </c>
      <c r="D13" s="8">
        <v>1</v>
      </c>
      <c r="E13" s="8">
        <f t="shared" si="1"/>
        <v>7</v>
      </c>
      <c r="F13" s="8">
        <f t="shared" si="2"/>
        <v>32</v>
      </c>
      <c r="G13" s="8">
        <f t="shared" si="3"/>
        <v>38</v>
      </c>
      <c r="H13" s="8">
        <f t="shared" si="0"/>
        <v>70</v>
      </c>
    </row>
    <row r="14" spans="1:8" x14ac:dyDescent="0.2">
      <c r="A14" s="1"/>
      <c r="B14" s="9">
        <v>43496</v>
      </c>
      <c r="C14" s="8">
        <v>114</v>
      </c>
      <c r="D14" s="8">
        <v>1</v>
      </c>
      <c r="E14" s="8">
        <f t="shared" si="1"/>
        <v>8</v>
      </c>
      <c r="F14" s="19">
        <f t="shared" si="2"/>
        <v>60</v>
      </c>
      <c r="G14" s="19">
        <f t="shared" si="3"/>
        <v>52</v>
      </c>
      <c r="H14" s="19">
        <f t="shared" si="0"/>
        <v>112</v>
      </c>
    </row>
    <row r="15" spans="1:8" x14ac:dyDescent="0.2">
      <c r="A15" s="1"/>
    </row>
    <row r="16" spans="1:8" x14ac:dyDescent="0.2">
      <c r="A16" s="1"/>
      <c r="B16" s="20" t="s">
        <v>16</v>
      </c>
    </row>
    <row r="17" spans="1:9" x14ac:dyDescent="0.2">
      <c r="A17" s="1"/>
    </row>
    <row r="18" spans="1:9" x14ac:dyDescent="0.2">
      <c r="A18" s="1"/>
      <c r="B18" s="20"/>
      <c r="C18" s="21"/>
      <c r="F18" s="2" t="s">
        <v>0</v>
      </c>
      <c r="H18" s="22">
        <f>F23/C23</f>
        <v>0.14000000000000001</v>
      </c>
      <c r="I18" s="23" t="s">
        <v>17</v>
      </c>
    </row>
    <row r="19" spans="1:9" ht="12.75" thickBot="1" x14ac:dyDescent="0.25">
      <c r="A19" s="1"/>
      <c r="B19" s="20"/>
      <c r="C19" s="21"/>
      <c r="F19" s="2"/>
      <c r="H19" s="22"/>
    </row>
    <row r="20" spans="1:9" ht="60.75" thickBot="1" x14ac:dyDescent="0.25">
      <c r="A20" s="1"/>
      <c r="B20" s="14" t="s">
        <v>18</v>
      </c>
      <c r="C20" s="14" t="s">
        <v>19</v>
      </c>
      <c r="D20" s="14" t="s">
        <v>20</v>
      </c>
      <c r="E20" s="14" t="s">
        <v>21</v>
      </c>
      <c r="F20" s="14" t="s">
        <v>22</v>
      </c>
      <c r="G20" s="14" t="s">
        <v>23</v>
      </c>
      <c r="H20" s="14" t="s">
        <v>24</v>
      </c>
    </row>
    <row r="21" spans="1:9" ht="52.5" customHeight="1" x14ac:dyDescent="0.2">
      <c r="A21" s="1"/>
      <c r="B21" s="17"/>
      <c r="C21" s="17" t="s">
        <v>25</v>
      </c>
      <c r="D21" s="17" t="s">
        <v>26</v>
      </c>
      <c r="E21" s="17" t="s">
        <v>27</v>
      </c>
      <c r="F21" s="18" t="s">
        <v>28</v>
      </c>
      <c r="G21" s="18" t="s">
        <v>29</v>
      </c>
      <c r="H21" s="18" t="s">
        <v>30</v>
      </c>
    </row>
    <row r="22" spans="1:9" x14ac:dyDescent="0.2">
      <c r="A22" s="1"/>
      <c r="F22" s="24" t="s">
        <v>17</v>
      </c>
    </row>
    <row r="23" spans="1:9" x14ac:dyDescent="0.2">
      <c r="A23" s="1"/>
      <c r="B23" s="9" t="s">
        <v>2</v>
      </c>
      <c r="C23" s="6">
        <v>100</v>
      </c>
      <c r="D23" s="8">
        <f>C30</f>
        <v>114</v>
      </c>
      <c r="E23" s="10">
        <f>D23-C23</f>
        <v>14</v>
      </c>
      <c r="F23" s="7">
        <f>E23/$E$32*$F$14</f>
        <v>14</v>
      </c>
      <c r="G23" s="7">
        <f>F23</f>
        <v>14</v>
      </c>
      <c r="H23" s="7">
        <f>G23-F23</f>
        <v>0</v>
      </c>
    </row>
    <row r="24" spans="1:9" x14ac:dyDescent="0.2">
      <c r="A24" s="1"/>
      <c r="B24" s="9">
        <v>43312</v>
      </c>
      <c r="C24" s="6">
        <v>102</v>
      </c>
      <c r="D24" s="8">
        <f>D23</f>
        <v>114</v>
      </c>
      <c r="E24" s="10">
        <f>D24-C24</f>
        <v>12</v>
      </c>
      <c r="F24" s="7">
        <f>E24/$E$32*$F$14</f>
        <v>12</v>
      </c>
      <c r="G24" s="7">
        <f>G23</f>
        <v>14</v>
      </c>
      <c r="H24" s="7">
        <f t="shared" ref="H24:H30" si="4">G24-F24</f>
        <v>2</v>
      </c>
    </row>
    <row r="25" spans="1:9" x14ac:dyDescent="0.2">
      <c r="A25" s="1"/>
      <c r="B25" s="9">
        <v>43343</v>
      </c>
      <c r="C25" s="6">
        <v>104</v>
      </c>
      <c r="D25" s="8">
        <f t="shared" ref="D25:D30" si="5">D24</f>
        <v>114</v>
      </c>
      <c r="E25" s="10">
        <f>D25-C25</f>
        <v>10</v>
      </c>
      <c r="F25" s="7">
        <f>E25/$E$32*$F$14</f>
        <v>10</v>
      </c>
      <c r="G25" s="7">
        <f t="shared" ref="G25:G30" si="6">G24</f>
        <v>14</v>
      </c>
      <c r="H25" s="7">
        <f t="shared" si="4"/>
        <v>4</v>
      </c>
    </row>
    <row r="26" spans="1:9" x14ac:dyDescent="0.2">
      <c r="A26" s="1"/>
      <c r="B26" s="9">
        <v>43373</v>
      </c>
      <c r="C26" s="6">
        <v>106</v>
      </c>
      <c r="D26" s="8">
        <f t="shared" si="5"/>
        <v>114</v>
      </c>
      <c r="E26" s="10">
        <f>D26-C26</f>
        <v>8</v>
      </c>
      <c r="F26" s="7">
        <f>E26/$E$32*$F$14</f>
        <v>8</v>
      </c>
      <c r="G26" s="7">
        <f t="shared" si="6"/>
        <v>14</v>
      </c>
      <c r="H26" s="7">
        <f t="shared" si="4"/>
        <v>6</v>
      </c>
    </row>
    <row r="27" spans="1:9" x14ac:dyDescent="0.2">
      <c r="A27" s="1"/>
      <c r="B27" s="9">
        <v>43404</v>
      </c>
      <c r="C27" s="6">
        <v>107</v>
      </c>
      <c r="D27" s="8">
        <f t="shared" si="5"/>
        <v>114</v>
      </c>
      <c r="E27" s="10">
        <f>D27-C27</f>
        <v>7</v>
      </c>
      <c r="F27" s="7">
        <f>E27/$E$32*$F$14</f>
        <v>7</v>
      </c>
      <c r="G27" s="7">
        <f t="shared" si="6"/>
        <v>14</v>
      </c>
      <c r="H27" s="7">
        <f t="shared" si="4"/>
        <v>7</v>
      </c>
    </row>
    <row r="28" spans="1:9" x14ac:dyDescent="0.2">
      <c r="A28" s="1"/>
      <c r="B28" s="9">
        <v>43434</v>
      </c>
      <c r="C28" s="6">
        <v>109</v>
      </c>
      <c r="D28" s="8">
        <f t="shared" si="5"/>
        <v>114</v>
      </c>
      <c r="E28" s="10">
        <f>D28-C28</f>
        <v>5</v>
      </c>
      <c r="F28" s="7">
        <f>E28/$E$32*$F$14</f>
        <v>5</v>
      </c>
      <c r="G28" s="7">
        <f t="shared" si="6"/>
        <v>14</v>
      </c>
      <c r="H28" s="7">
        <f t="shared" si="4"/>
        <v>9</v>
      </c>
    </row>
    <row r="29" spans="1:9" x14ac:dyDescent="0.2">
      <c r="A29" s="1"/>
      <c r="B29" s="9">
        <v>43465</v>
      </c>
      <c r="C29" s="6">
        <v>110</v>
      </c>
      <c r="D29" s="8">
        <f t="shared" si="5"/>
        <v>114</v>
      </c>
      <c r="E29" s="10">
        <f>D29-C29</f>
        <v>4</v>
      </c>
      <c r="F29" s="7">
        <f>E29/$E$32*$F$14</f>
        <v>4</v>
      </c>
      <c r="G29" s="7">
        <f t="shared" si="6"/>
        <v>14</v>
      </c>
      <c r="H29" s="7">
        <f t="shared" si="4"/>
        <v>10</v>
      </c>
    </row>
    <row r="30" spans="1:9" x14ac:dyDescent="0.2">
      <c r="A30" s="1"/>
      <c r="B30" s="9">
        <v>43496</v>
      </c>
      <c r="C30" s="8">
        <v>114</v>
      </c>
      <c r="D30" s="8">
        <f t="shared" si="5"/>
        <v>114</v>
      </c>
      <c r="E30" s="10">
        <f>D30-C30</f>
        <v>0</v>
      </c>
      <c r="F30" s="7">
        <f>E30/$E$32*$F$14</f>
        <v>0</v>
      </c>
      <c r="G30" s="7">
        <f t="shared" si="6"/>
        <v>14</v>
      </c>
      <c r="H30" s="7">
        <f t="shared" si="4"/>
        <v>14</v>
      </c>
    </row>
    <row r="31" spans="1:9" ht="5.0999999999999996" customHeight="1" x14ac:dyDescent="0.2">
      <c r="A31" s="1"/>
    </row>
    <row r="32" spans="1:9" ht="12.75" thickBot="1" x14ac:dyDescent="0.25">
      <c r="A32" s="1"/>
      <c r="E32" s="25">
        <f>SUM(E23:E30)</f>
        <v>60</v>
      </c>
      <c r="F32" s="25">
        <f t="shared" ref="F32:H32" si="7">SUM(F23:F30)</f>
        <v>60</v>
      </c>
      <c r="G32" s="25">
        <f t="shared" si="7"/>
        <v>112</v>
      </c>
      <c r="H32" s="25">
        <f t="shared" si="7"/>
        <v>52</v>
      </c>
    </row>
    <row r="33" spans="1:15" ht="12.75" thickTop="1" x14ac:dyDescent="0.2">
      <c r="A33" s="1"/>
    </row>
    <row r="34" spans="1:15" x14ac:dyDescent="0.2">
      <c r="A34" s="1"/>
    </row>
    <row r="35" spans="1:15" x14ac:dyDescent="0.2">
      <c r="A35" s="1"/>
    </row>
    <row r="36" spans="1:15" x14ac:dyDescent="0.2">
      <c r="A36" s="1"/>
      <c r="B36" s="2" t="s">
        <v>31</v>
      </c>
    </row>
    <row r="37" spans="1:15" ht="12.75" thickBot="1" x14ac:dyDescent="0.25">
      <c r="A37" s="1"/>
    </row>
    <row r="38" spans="1:15" ht="36.75" thickBot="1" x14ac:dyDescent="0.25">
      <c r="A38" s="1"/>
      <c r="B38" s="13" t="s">
        <v>1</v>
      </c>
      <c r="C38" s="14" t="s">
        <v>4</v>
      </c>
      <c r="D38" s="14" t="s">
        <v>5</v>
      </c>
      <c r="E38" s="14" t="s">
        <v>6</v>
      </c>
      <c r="F38" s="15" t="s">
        <v>7</v>
      </c>
      <c r="G38" s="14" t="s">
        <v>8</v>
      </c>
      <c r="H38" s="14" t="s">
        <v>9</v>
      </c>
    </row>
    <row r="39" spans="1:15" x14ac:dyDescent="0.2">
      <c r="A39" s="1"/>
      <c r="B39" s="16"/>
      <c r="C39" s="17" t="s">
        <v>10</v>
      </c>
      <c r="D39" s="17" t="s">
        <v>11</v>
      </c>
      <c r="E39" s="17" t="s">
        <v>12</v>
      </c>
      <c r="F39" s="18" t="s">
        <v>13</v>
      </c>
      <c r="G39" s="18" t="s">
        <v>14</v>
      </c>
      <c r="H39" s="18" t="s">
        <v>15</v>
      </c>
    </row>
    <row r="40" spans="1:15" x14ac:dyDescent="0.2">
      <c r="A40" s="1"/>
      <c r="B40" s="3"/>
    </row>
    <row r="41" spans="1:15" x14ac:dyDescent="0.2">
      <c r="A41" s="1"/>
      <c r="B41" s="26" t="s">
        <v>2</v>
      </c>
      <c r="C41" s="6">
        <v>100</v>
      </c>
      <c r="D41" s="8">
        <v>1</v>
      </c>
      <c r="E41" s="7">
        <v>1</v>
      </c>
      <c r="F41" s="8">
        <v>0</v>
      </c>
      <c r="G41" s="8">
        <v>0</v>
      </c>
      <c r="H41" s="8">
        <f>F41+G41</f>
        <v>0</v>
      </c>
    </row>
    <row r="42" spans="1:15" x14ac:dyDescent="0.2">
      <c r="A42" s="1"/>
      <c r="B42" s="9">
        <v>43312</v>
      </c>
      <c r="C42" s="6">
        <v>102</v>
      </c>
      <c r="D42" s="8">
        <v>1</v>
      </c>
      <c r="E42" s="7">
        <f>D42+E41</f>
        <v>2</v>
      </c>
      <c r="F42" s="8">
        <f>(C42-100)*E41-G41</f>
        <v>2</v>
      </c>
      <c r="G42" s="8">
        <v>2</v>
      </c>
      <c r="H42" s="8">
        <f t="shared" ref="H42:H48" si="8">F42+G42</f>
        <v>4</v>
      </c>
    </row>
    <row r="43" spans="1:15" x14ac:dyDescent="0.2">
      <c r="A43" s="1"/>
      <c r="B43" s="9">
        <v>43343</v>
      </c>
      <c r="C43" s="6">
        <v>104</v>
      </c>
      <c r="D43" s="8">
        <v>1</v>
      </c>
      <c r="E43" s="7">
        <f>D43+E42</f>
        <v>3</v>
      </c>
      <c r="F43" s="8">
        <f>(C43-100)*E42-G42</f>
        <v>6</v>
      </c>
      <c r="G43" s="8">
        <f>(C43-100)*D43+G42</f>
        <v>6</v>
      </c>
      <c r="H43" s="8">
        <f t="shared" si="8"/>
        <v>12</v>
      </c>
      <c r="J43" s="27"/>
      <c r="K43" s="28"/>
    </row>
    <row r="44" spans="1:15" x14ac:dyDescent="0.2">
      <c r="A44" s="1"/>
      <c r="B44" s="9">
        <v>43373</v>
      </c>
      <c r="C44" s="6">
        <v>106</v>
      </c>
      <c r="D44" s="8">
        <v>1</v>
      </c>
      <c r="E44" s="7">
        <f>D44+E43</f>
        <v>4</v>
      </c>
      <c r="F44" s="8">
        <f>(C44-100)*E43-G43</f>
        <v>12</v>
      </c>
      <c r="G44" s="8">
        <f>(C44-100)*D44+G43</f>
        <v>12</v>
      </c>
      <c r="H44" s="8">
        <f t="shared" si="8"/>
        <v>24</v>
      </c>
      <c r="J44" s="28"/>
    </row>
    <row r="45" spans="1:15" x14ac:dyDescent="0.2">
      <c r="A45" s="1"/>
      <c r="B45" s="9">
        <v>43404</v>
      </c>
      <c r="C45" s="6">
        <v>107</v>
      </c>
      <c r="D45" s="8">
        <v>1</v>
      </c>
      <c r="E45" s="7">
        <f>D45+E44</f>
        <v>5</v>
      </c>
      <c r="F45" s="8">
        <f>(C45-100)*E44-G44</f>
        <v>16</v>
      </c>
      <c r="G45" s="8">
        <f>(C45-100)*D45+G44</f>
        <v>19</v>
      </c>
      <c r="H45" s="8">
        <f t="shared" si="8"/>
        <v>35</v>
      </c>
      <c r="J45" s="28"/>
    </row>
    <row r="46" spans="1:15" x14ac:dyDescent="0.2">
      <c r="A46" s="1"/>
      <c r="B46" s="9">
        <v>43434</v>
      </c>
      <c r="C46" s="6">
        <v>109</v>
      </c>
      <c r="D46" s="8">
        <v>1</v>
      </c>
      <c r="E46" s="7">
        <f>D46+E45</f>
        <v>6</v>
      </c>
      <c r="F46" s="8">
        <f>(C46-100)*E45-G45</f>
        <v>26</v>
      </c>
      <c r="G46" s="8">
        <f>(C46-100)*D46+G45</f>
        <v>28</v>
      </c>
      <c r="H46" s="8">
        <f t="shared" si="8"/>
        <v>54</v>
      </c>
      <c r="J46" s="28"/>
    </row>
    <row r="47" spans="1:15" x14ac:dyDescent="0.2">
      <c r="A47" s="1"/>
      <c r="B47" s="9">
        <v>43465</v>
      </c>
      <c r="C47" s="6">
        <v>110</v>
      </c>
      <c r="D47" s="8">
        <v>1</v>
      </c>
      <c r="E47" s="7">
        <f>D47+E46</f>
        <v>7</v>
      </c>
      <c r="F47" s="8">
        <f>(C47-100)*E46-G46</f>
        <v>32</v>
      </c>
      <c r="G47" s="8">
        <f>(C47-100)*D47+G46</f>
        <v>38</v>
      </c>
      <c r="H47" s="8">
        <f t="shared" si="8"/>
        <v>70</v>
      </c>
      <c r="J47" s="28"/>
    </row>
    <row r="48" spans="1:15" x14ac:dyDescent="0.2">
      <c r="A48" s="1"/>
      <c r="B48" s="9">
        <v>43496</v>
      </c>
      <c r="C48" s="6">
        <v>106</v>
      </c>
      <c r="D48" s="8">
        <v>1</v>
      </c>
      <c r="E48" s="7">
        <f>D48+E47</f>
        <v>8</v>
      </c>
      <c r="F48" s="19">
        <f>(C48-100)*E47-G47</f>
        <v>4</v>
      </c>
      <c r="G48" s="19">
        <f>(C48-100)*D48+G47</f>
        <v>44</v>
      </c>
      <c r="H48" s="19">
        <f t="shared" si="8"/>
        <v>48</v>
      </c>
      <c r="K48" s="11"/>
      <c r="L48" s="11"/>
      <c r="M48" s="11"/>
      <c r="N48" s="11"/>
      <c r="O48" s="11"/>
    </row>
    <row r="49" spans="1:15" x14ac:dyDescent="0.2">
      <c r="A49" s="1"/>
      <c r="M49" s="11"/>
      <c r="N49" s="11"/>
      <c r="O49" s="11"/>
    </row>
    <row r="50" spans="1:15" x14ac:dyDescent="0.2">
      <c r="A50" s="1"/>
      <c r="B50" s="20" t="s">
        <v>16</v>
      </c>
      <c r="C50" s="21"/>
      <c r="M50" s="11"/>
      <c r="N50" s="11"/>
      <c r="O50" s="11"/>
    </row>
    <row r="51" spans="1:15" x14ac:dyDescent="0.2">
      <c r="A51" s="1"/>
      <c r="C51" s="21"/>
      <c r="M51" s="11"/>
      <c r="N51" s="11"/>
      <c r="O51" s="11"/>
    </row>
    <row r="52" spans="1:15" x14ac:dyDescent="0.2">
      <c r="A52" s="1"/>
      <c r="B52" s="29" t="s">
        <v>32</v>
      </c>
      <c r="C52" s="29"/>
      <c r="D52" s="29"/>
      <c r="E52" s="29"/>
      <c r="F52" s="29"/>
      <c r="G52" s="29"/>
      <c r="H52" s="29"/>
      <c r="M52" s="11"/>
      <c r="N52" s="11"/>
      <c r="O52" s="11"/>
    </row>
    <row r="53" spans="1:15" x14ac:dyDescent="0.2">
      <c r="A53" s="1"/>
      <c r="B53" s="29"/>
      <c r="C53" s="29"/>
      <c r="D53" s="29"/>
      <c r="E53" s="29"/>
      <c r="F53" s="29"/>
      <c r="G53" s="29"/>
      <c r="H53" s="29"/>
      <c r="M53" s="11"/>
      <c r="N53" s="11"/>
      <c r="O53" s="11"/>
    </row>
    <row r="54" spans="1:15" x14ac:dyDescent="0.2">
      <c r="A54" s="1"/>
      <c r="B54" s="29"/>
      <c r="C54" s="29"/>
      <c r="D54" s="29"/>
      <c r="E54" s="29"/>
      <c r="F54" s="29"/>
      <c r="G54" s="29"/>
      <c r="H54" s="29"/>
      <c r="M54" s="11"/>
      <c r="N54" s="11"/>
      <c r="O54" s="11"/>
    </row>
    <row r="55" spans="1:15" x14ac:dyDescent="0.2">
      <c r="A55" s="1"/>
      <c r="B55" s="29"/>
      <c r="C55" s="29"/>
      <c r="D55" s="29"/>
      <c r="E55" s="29"/>
      <c r="F55" s="29"/>
      <c r="G55" s="29"/>
      <c r="H55" s="29"/>
      <c r="M55" s="11"/>
      <c r="N55" s="11"/>
      <c r="O55" s="11"/>
    </row>
    <row r="56" spans="1:15" ht="14.25" x14ac:dyDescent="0.2">
      <c r="A56" s="1"/>
      <c r="B56" s="20"/>
      <c r="C56" s="21"/>
      <c r="F56" s="2" t="s">
        <v>0</v>
      </c>
      <c r="H56" s="22">
        <f>F61/C41</f>
        <v>0.02</v>
      </c>
      <c r="I56" s="30" t="s">
        <v>33</v>
      </c>
      <c r="M56" s="11"/>
      <c r="N56" s="11"/>
      <c r="O56" s="11"/>
    </row>
    <row r="57" spans="1:15" ht="12.75" thickBot="1" x14ac:dyDescent="0.25">
      <c r="A57" s="1"/>
      <c r="B57" s="20"/>
      <c r="C57" s="21"/>
      <c r="F57" s="2"/>
      <c r="H57" s="22"/>
      <c r="M57" s="11"/>
      <c r="N57" s="11"/>
      <c r="O57" s="11"/>
    </row>
    <row r="58" spans="1:15" ht="60.75" thickBot="1" x14ac:dyDescent="0.25">
      <c r="A58" s="1"/>
      <c r="B58" s="14" t="s">
        <v>18</v>
      </c>
      <c r="C58" s="14" t="s">
        <v>19</v>
      </c>
      <c r="D58" s="14" t="s">
        <v>20</v>
      </c>
      <c r="E58" s="14" t="s">
        <v>21</v>
      </c>
      <c r="F58" s="14" t="s">
        <v>22</v>
      </c>
      <c r="G58" s="14" t="s">
        <v>23</v>
      </c>
      <c r="H58" s="14" t="s">
        <v>24</v>
      </c>
    </row>
    <row r="59" spans="1:15" s="2" customFormat="1" ht="48" x14ac:dyDescent="0.2">
      <c r="B59" s="17"/>
      <c r="C59" s="17" t="s">
        <v>25</v>
      </c>
      <c r="D59" s="17" t="s">
        <v>26</v>
      </c>
      <c r="E59" s="17" t="s">
        <v>27</v>
      </c>
      <c r="F59" s="18" t="s">
        <v>28</v>
      </c>
      <c r="G59" s="18" t="s">
        <v>29</v>
      </c>
      <c r="H59" s="18" t="s">
        <v>30</v>
      </c>
    </row>
    <row r="60" spans="1:15" ht="12" customHeight="1" x14ac:dyDescent="0.2">
      <c r="A60" s="1"/>
      <c r="B60" s="4"/>
      <c r="F60" s="31" t="s">
        <v>33</v>
      </c>
      <c r="G60" s="5"/>
      <c r="H60" s="5"/>
    </row>
    <row r="61" spans="1:15" x14ac:dyDescent="0.2">
      <c r="A61" s="1"/>
      <c r="B61" s="32">
        <v>1</v>
      </c>
      <c r="C61" s="6">
        <v>100</v>
      </c>
      <c r="D61" s="8">
        <f>C68</f>
        <v>106</v>
      </c>
      <c r="E61" s="10">
        <f>$C$48-C41</f>
        <v>6</v>
      </c>
      <c r="F61" s="7">
        <f>E61/$E$70*$F$48</f>
        <v>2</v>
      </c>
      <c r="G61" s="7">
        <f>C41*H56</f>
        <v>2</v>
      </c>
      <c r="H61" s="7">
        <f>G61-F61</f>
        <v>0</v>
      </c>
    </row>
    <row r="62" spans="1:15" ht="15" x14ac:dyDescent="0.25">
      <c r="A62" s="1"/>
      <c r="B62" s="32">
        <f>B61+1</f>
        <v>2</v>
      </c>
      <c r="C62" s="6">
        <v>102</v>
      </c>
      <c r="D62" s="8">
        <f>D61</f>
        <v>106</v>
      </c>
      <c r="E62" s="10">
        <f>$C$48-C42</f>
        <v>4</v>
      </c>
      <c r="F62" s="7">
        <f>E62/$E$70*$F$48</f>
        <v>1.3333333333333333</v>
      </c>
      <c r="G62" s="7">
        <f>G61</f>
        <v>2</v>
      </c>
      <c r="H62" s="7">
        <f t="shared" ref="H62:H68" si="9">G62-F62</f>
        <v>0.66666666666666674</v>
      </c>
      <c r="K62" s="33"/>
    </row>
    <row r="63" spans="1:15" x14ac:dyDescent="0.2">
      <c r="A63" s="1"/>
      <c r="B63" s="32">
        <f t="shared" ref="B63:B68" si="10">B62+1</f>
        <v>3</v>
      </c>
      <c r="C63" s="6">
        <v>104</v>
      </c>
      <c r="D63" s="8">
        <f t="shared" ref="D63:D68" si="11">D62</f>
        <v>106</v>
      </c>
      <c r="E63" s="10">
        <f>$C$48-C43</f>
        <v>2</v>
      </c>
      <c r="F63" s="7">
        <f>E63/$E$70*$F$48</f>
        <v>0.66666666666666663</v>
      </c>
      <c r="G63" s="7">
        <f t="shared" ref="G63:G68" si="12">G62</f>
        <v>2</v>
      </c>
      <c r="H63" s="7">
        <f t="shared" si="9"/>
        <v>1.3333333333333335</v>
      </c>
    </row>
    <row r="64" spans="1:15" x14ac:dyDescent="0.2">
      <c r="A64" s="1"/>
      <c r="B64" s="32">
        <f t="shared" si="10"/>
        <v>4</v>
      </c>
      <c r="C64" s="6">
        <v>106</v>
      </c>
      <c r="D64" s="8">
        <f t="shared" si="11"/>
        <v>106</v>
      </c>
      <c r="E64" s="10">
        <f>$C$48-C44</f>
        <v>0</v>
      </c>
      <c r="F64" s="7">
        <f>E64/$E$70*$F$48</f>
        <v>0</v>
      </c>
      <c r="G64" s="7">
        <f t="shared" si="12"/>
        <v>2</v>
      </c>
      <c r="H64" s="7">
        <f t="shared" si="9"/>
        <v>2</v>
      </c>
    </row>
    <row r="65" spans="1:8" x14ac:dyDescent="0.2">
      <c r="A65" s="1"/>
      <c r="B65" s="32">
        <f t="shared" si="10"/>
        <v>5</v>
      </c>
      <c r="C65" s="6">
        <v>107</v>
      </c>
      <c r="D65" s="8">
        <f t="shared" si="11"/>
        <v>106</v>
      </c>
      <c r="E65" s="34">
        <v>0</v>
      </c>
      <c r="F65" s="7">
        <f>E65/$E$70*$F$48</f>
        <v>0</v>
      </c>
      <c r="G65" s="7">
        <f t="shared" si="12"/>
        <v>2</v>
      </c>
      <c r="H65" s="7">
        <f t="shared" si="9"/>
        <v>2</v>
      </c>
    </row>
    <row r="66" spans="1:8" x14ac:dyDescent="0.2">
      <c r="A66" s="1"/>
      <c r="B66" s="32">
        <f t="shared" si="10"/>
        <v>6</v>
      </c>
      <c r="C66" s="6">
        <v>109</v>
      </c>
      <c r="D66" s="8">
        <f t="shared" si="11"/>
        <v>106</v>
      </c>
      <c r="E66" s="34">
        <v>0</v>
      </c>
      <c r="F66" s="7">
        <f>E66/$E$70*$F$48</f>
        <v>0</v>
      </c>
      <c r="G66" s="7">
        <f t="shared" si="12"/>
        <v>2</v>
      </c>
      <c r="H66" s="7">
        <f t="shared" si="9"/>
        <v>2</v>
      </c>
    </row>
    <row r="67" spans="1:8" x14ac:dyDescent="0.2">
      <c r="A67" s="1"/>
      <c r="B67" s="32">
        <f t="shared" si="10"/>
        <v>7</v>
      </c>
      <c r="C67" s="6">
        <v>110</v>
      </c>
      <c r="D67" s="8">
        <f t="shared" si="11"/>
        <v>106</v>
      </c>
      <c r="E67" s="34">
        <v>0</v>
      </c>
      <c r="F67" s="7">
        <f>E67/$E$70*$F$48</f>
        <v>0</v>
      </c>
      <c r="G67" s="7">
        <f t="shared" si="12"/>
        <v>2</v>
      </c>
      <c r="H67" s="7">
        <f t="shared" si="9"/>
        <v>2</v>
      </c>
    </row>
    <row r="68" spans="1:8" x14ac:dyDescent="0.2">
      <c r="A68" s="1"/>
      <c r="B68" s="32">
        <f t="shared" si="10"/>
        <v>8</v>
      </c>
      <c r="C68" s="6">
        <v>106</v>
      </c>
      <c r="D68" s="8">
        <f t="shared" si="11"/>
        <v>106</v>
      </c>
      <c r="E68" s="10">
        <v>0</v>
      </c>
      <c r="F68" s="7">
        <f>E68/$E$70*$F$48</f>
        <v>0</v>
      </c>
      <c r="G68" s="7">
        <f t="shared" si="12"/>
        <v>2</v>
      </c>
      <c r="H68" s="7">
        <f t="shared" si="9"/>
        <v>2</v>
      </c>
    </row>
    <row r="69" spans="1:8" ht="5.0999999999999996" customHeight="1" x14ac:dyDescent="0.2">
      <c r="A69" s="1"/>
      <c r="B69" s="35"/>
      <c r="E69" s="28"/>
      <c r="F69" s="28"/>
      <c r="G69" s="28"/>
      <c r="H69" s="28"/>
    </row>
    <row r="70" spans="1:8" ht="12.75" thickBot="1" x14ac:dyDescent="0.25">
      <c r="A70" s="1"/>
      <c r="B70" s="36"/>
      <c r="E70" s="12">
        <f>SUM(E61:E68)</f>
        <v>12</v>
      </c>
      <c r="F70" s="12">
        <f t="shared" ref="F70:H70" si="13">SUM(F61:F68)</f>
        <v>3.9999999999999996</v>
      </c>
      <c r="G70" s="12">
        <f t="shared" si="13"/>
        <v>16</v>
      </c>
      <c r="H70" s="12">
        <f t="shared" si="13"/>
        <v>12</v>
      </c>
    </row>
    <row r="71" spans="1:8" ht="12.75" thickTop="1" x14ac:dyDescent="0.2"/>
    <row r="72" spans="1:8" x14ac:dyDescent="0.2">
      <c r="B72" s="1" t="s">
        <v>34</v>
      </c>
    </row>
    <row r="74" spans="1:8" x14ac:dyDescent="0.2">
      <c r="B74" s="29" t="s">
        <v>35</v>
      </c>
      <c r="C74" s="29"/>
      <c r="D74" s="29"/>
      <c r="E74" s="29"/>
      <c r="F74" s="29"/>
      <c r="G74" s="29"/>
      <c r="H74" s="29"/>
    </row>
    <row r="75" spans="1:8" x14ac:dyDescent="0.2">
      <c r="B75" s="29"/>
      <c r="C75" s="29"/>
      <c r="D75" s="29"/>
      <c r="E75" s="29"/>
      <c r="F75" s="29"/>
      <c r="G75" s="29"/>
      <c r="H75" s="29"/>
    </row>
    <row r="76" spans="1:8" x14ac:dyDescent="0.2">
      <c r="B76" s="29"/>
      <c r="C76" s="29"/>
      <c r="D76" s="29"/>
      <c r="E76" s="29"/>
      <c r="F76" s="29"/>
      <c r="G76" s="29"/>
      <c r="H76" s="29"/>
    </row>
    <row r="77" spans="1:8" x14ac:dyDescent="0.2">
      <c r="B77" s="29"/>
      <c r="C77" s="29"/>
      <c r="D77" s="29"/>
      <c r="E77" s="29"/>
      <c r="F77" s="29"/>
      <c r="G77" s="29"/>
      <c r="H77" s="29"/>
    </row>
    <row r="78" spans="1:8" x14ac:dyDescent="0.2">
      <c r="B78" s="29"/>
      <c r="C78" s="29"/>
      <c r="D78" s="29"/>
      <c r="E78" s="29"/>
      <c r="F78" s="29"/>
      <c r="G78" s="29"/>
      <c r="H78" s="29"/>
    </row>
  </sheetData>
  <mergeCells count="2">
    <mergeCell ref="B52:H55"/>
    <mergeCell ref="B74:H78"/>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Example</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 Mesia</dc:creator>
  <cp:lastModifiedBy>Junaid Mesia</cp:lastModifiedBy>
  <dcterms:created xsi:type="dcterms:W3CDTF">2018-06-21T18:14:58Z</dcterms:created>
  <dcterms:modified xsi:type="dcterms:W3CDTF">2018-06-21T18:15:42Z</dcterms:modified>
</cp:coreProperties>
</file>