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rv\Departments\Taxation\Corporate Affairs\Board Meeting\169th Board Meeting\Working Paper\Agenda No. 4\"/>
    </mc:Choice>
  </mc:AlternateContent>
  <bookViews>
    <workbookView xWindow="0" yWindow="0" windowWidth="20490" windowHeight="7650"/>
  </bookViews>
  <sheets>
    <sheet name="09 aug 2021" sheetId="3" r:id="rId1"/>
    <sheet name="23 Aug 2021" sheetId="2" r:id="rId2"/>
    <sheet name="06 Sep 2021" sheetId="1" r:id="rId3"/>
  </sheets>
  <definedNames>
    <definedName name="_xlnm.Print_Area" localSheetId="2">'06 Sep 2021'!$A$1:$N$83</definedName>
    <definedName name="_xlnm.Print_Area" localSheetId="0">'09 aug 2021'!$A$1:$N$87</definedName>
    <definedName name="_xlnm.Print_Area" localSheetId="1">'23 Aug 2021'!$A$1:$N$88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N7" i="3"/>
  <c r="J7" i="3" s="1"/>
  <c r="C8" i="3"/>
  <c r="J8" i="3"/>
  <c r="N8" i="3"/>
  <c r="C9" i="3"/>
  <c r="J9" i="3"/>
  <c r="N9" i="3"/>
  <c r="C10" i="3"/>
  <c r="J10" i="3"/>
  <c r="N10" i="3"/>
  <c r="C11" i="3"/>
  <c r="J11" i="3"/>
  <c r="N11" i="3"/>
  <c r="C12" i="3"/>
  <c r="J12" i="3"/>
  <c r="N12" i="3"/>
  <c r="C13" i="3"/>
  <c r="N13" i="3"/>
  <c r="J13" i="3" s="1"/>
  <c r="J87" i="3" s="1"/>
  <c r="C14" i="3"/>
  <c r="N14" i="3"/>
  <c r="J14" i="3" s="1"/>
  <c r="C18" i="3"/>
  <c r="F18" i="3"/>
  <c r="G18" i="3"/>
  <c r="H18" i="3"/>
  <c r="I18" i="3"/>
  <c r="M18" i="3"/>
  <c r="N18" i="3"/>
  <c r="J18" i="3" s="1"/>
  <c r="C19" i="3"/>
  <c r="F19" i="3"/>
  <c r="G19" i="3"/>
  <c r="I19" i="3"/>
  <c r="M19" i="3"/>
  <c r="N19" i="3" s="1"/>
  <c r="J19" i="3" s="1"/>
  <c r="C20" i="3"/>
  <c r="J20" i="3"/>
  <c r="N20" i="3"/>
  <c r="C21" i="3"/>
  <c r="F21" i="3"/>
  <c r="G21" i="3"/>
  <c r="I21" i="3"/>
  <c r="M21" i="3"/>
  <c r="N21" i="3" s="1"/>
  <c r="J21" i="3" s="1"/>
  <c r="C22" i="3"/>
  <c r="J22" i="3"/>
  <c r="N22" i="3"/>
  <c r="C26" i="3"/>
  <c r="F26" i="3"/>
  <c r="G26" i="3"/>
  <c r="I26" i="3"/>
  <c r="N26" i="3" s="1"/>
  <c r="J26" i="3" s="1"/>
  <c r="C27" i="3"/>
  <c r="F27" i="3"/>
  <c r="G27" i="3"/>
  <c r="H27" i="3"/>
  <c r="I27" i="3"/>
  <c r="M27" i="3"/>
  <c r="N27" i="3" s="1"/>
  <c r="J27" i="3" s="1"/>
  <c r="C28" i="3"/>
  <c r="D28" i="3"/>
  <c r="E28" i="3"/>
  <c r="F28" i="3"/>
  <c r="G28" i="3"/>
  <c r="I28" i="3"/>
  <c r="N28" i="3" s="1"/>
  <c r="J28" i="3" s="1"/>
  <c r="M28" i="3"/>
  <c r="C33" i="3"/>
  <c r="N33" i="3"/>
  <c r="J33" i="3" s="1"/>
  <c r="J88" i="3" s="1"/>
  <c r="C34" i="3"/>
  <c r="J34" i="3"/>
  <c r="N34" i="3"/>
  <c r="C35" i="3"/>
  <c r="F35" i="3"/>
  <c r="G35" i="3"/>
  <c r="H35" i="3"/>
  <c r="I35" i="3"/>
  <c r="M35" i="3"/>
  <c r="N35" i="3" s="1"/>
  <c r="J35" i="3" s="1"/>
  <c r="C36" i="3"/>
  <c r="J36" i="3"/>
  <c r="N36" i="3"/>
  <c r="C40" i="3"/>
  <c r="F40" i="3"/>
  <c r="G40" i="3"/>
  <c r="H40" i="3"/>
  <c r="I40" i="3"/>
  <c r="M40" i="3"/>
  <c r="N40" i="3" s="1"/>
  <c r="J40" i="3" s="1"/>
  <c r="C41" i="3"/>
  <c r="F41" i="3"/>
  <c r="G41" i="3"/>
  <c r="H41" i="3"/>
  <c r="H49" i="3" s="1"/>
  <c r="I41" i="3"/>
  <c r="M41" i="3"/>
  <c r="N41" i="3" s="1"/>
  <c r="J41" i="3" s="1"/>
  <c r="C42" i="3"/>
  <c r="D42" i="3"/>
  <c r="E42" i="3"/>
  <c r="F42" i="3"/>
  <c r="F50" i="3" s="1"/>
  <c r="G42" i="3"/>
  <c r="H42" i="3"/>
  <c r="H50" i="3" s="1"/>
  <c r="I42" i="3"/>
  <c r="M42" i="3"/>
  <c r="N42" i="3" s="1"/>
  <c r="J42" i="3" s="1"/>
  <c r="C43" i="3"/>
  <c r="F43" i="3"/>
  <c r="G43" i="3"/>
  <c r="H43" i="3"/>
  <c r="I43" i="3"/>
  <c r="M43" i="3"/>
  <c r="N43" i="3" s="1"/>
  <c r="J43" i="3" s="1"/>
  <c r="C44" i="3"/>
  <c r="J44" i="3"/>
  <c r="M44" i="3"/>
  <c r="N44" i="3"/>
  <c r="C45" i="3"/>
  <c r="F45" i="3"/>
  <c r="G45" i="3"/>
  <c r="I45" i="3"/>
  <c r="I55" i="3" s="1"/>
  <c r="M45" i="3"/>
  <c r="N45" i="3" s="1"/>
  <c r="J45" i="3" s="1"/>
  <c r="C49" i="3"/>
  <c r="D49" i="3"/>
  <c r="E49" i="3"/>
  <c r="F49" i="3"/>
  <c r="G49" i="3"/>
  <c r="I49" i="3"/>
  <c r="M49" i="3"/>
  <c r="N49" i="3" s="1"/>
  <c r="J49" i="3" s="1"/>
  <c r="C50" i="3"/>
  <c r="G50" i="3"/>
  <c r="I50" i="3"/>
  <c r="M50" i="3"/>
  <c r="N50" i="3" s="1"/>
  <c r="J50" i="3" s="1"/>
  <c r="C51" i="3"/>
  <c r="F51" i="3"/>
  <c r="G51" i="3"/>
  <c r="H51" i="3"/>
  <c r="I51" i="3"/>
  <c r="M51" i="3"/>
  <c r="N51" i="3" s="1"/>
  <c r="J51" i="3" s="1"/>
  <c r="C52" i="3"/>
  <c r="F52" i="3"/>
  <c r="G52" i="3"/>
  <c r="H52" i="3"/>
  <c r="I52" i="3"/>
  <c r="M52" i="3"/>
  <c r="N52" i="3" s="1"/>
  <c r="J52" i="3" s="1"/>
  <c r="C53" i="3"/>
  <c r="M53" i="3"/>
  <c r="N53" i="3" s="1"/>
  <c r="J53" i="3" s="1"/>
  <c r="C54" i="3"/>
  <c r="G54" i="3"/>
  <c r="H54" i="3"/>
  <c r="I54" i="3"/>
  <c r="K54" i="3"/>
  <c r="M54" i="3"/>
  <c r="N54" i="3" s="1"/>
  <c r="J54" i="3" s="1"/>
  <c r="C55" i="3"/>
  <c r="C56" i="3" s="1"/>
  <c r="F55" i="3"/>
  <c r="G55" i="3"/>
  <c r="H55" i="3"/>
  <c r="H75" i="3" s="1"/>
  <c r="D56" i="3"/>
  <c r="E56" i="3"/>
  <c r="F56" i="3"/>
  <c r="G56" i="3"/>
  <c r="H56" i="3"/>
  <c r="I56" i="3"/>
  <c r="M56" i="3"/>
  <c r="N56" i="3" s="1"/>
  <c r="J56" i="3" s="1"/>
  <c r="C61" i="3"/>
  <c r="F61" i="3"/>
  <c r="G61" i="3"/>
  <c r="H61" i="3"/>
  <c r="I61" i="3"/>
  <c r="M61" i="3"/>
  <c r="N61" i="3" s="1"/>
  <c r="J61" i="3" s="1"/>
  <c r="C62" i="3"/>
  <c r="F62" i="3"/>
  <c r="G62" i="3"/>
  <c r="H62" i="3"/>
  <c r="I62" i="3"/>
  <c r="M62" i="3"/>
  <c r="N62" i="3" s="1"/>
  <c r="J62" i="3" s="1"/>
  <c r="C63" i="3"/>
  <c r="F63" i="3"/>
  <c r="G63" i="3"/>
  <c r="H63" i="3"/>
  <c r="I63" i="3"/>
  <c r="M63" i="3"/>
  <c r="N63" i="3" s="1"/>
  <c r="J63" i="3" s="1"/>
  <c r="C64" i="3"/>
  <c r="D64" i="3"/>
  <c r="E64" i="3"/>
  <c r="G64" i="3"/>
  <c r="H64" i="3"/>
  <c r="I64" i="3"/>
  <c r="J64" i="3"/>
  <c r="M64" i="3"/>
  <c r="N64" i="3"/>
  <c r="C69" i="3"/>
  <c r="F69" i="3"/>
  <c r="G69" i="3"/>
  <c r="H69" i="3"/>
  <c r="I69" i="3"/>
  <c r="J69" i="3"/>
  <c r="M69" i="3"/>
  <c r="N69" i="3"/>
  <c r="C70" i="3"/>
  <c r="F70" i="3"/>
  <c r="G70" i="3"/>
  <c r="G87" i="3" s="1"/>
  <c r="H70" i="3"/>
  <c r="I70" i="3"/>
  <c r="J70" i="3"/>
  <c r="M70" i="3"/>
  <c r="N70" i="3"/>
  <c r="C71" i="3"/>
  <c r="F71" i="3"/>
  <c r="G71" i="3"/>
  <c r="I71" i="3"/>
  <c r="M71" i="3"/>
  <c r="N71" i="3" s="1"/>
  <c r="J71" i="3" s="1"/>
  <c r="C72" i="3"/>
  <c r="F72" i="3"/>
  <c r="G72" i="3"/>
  <c r="H72" i="3"/>
  <c r="I72" i="3"/>
  <c r="M72" i="3"/>
  <c r="N72" i="3" s="1"/>
  <c r="J72" i="3" s="1"/>
  <c r="C73" i="3"/>
  <c r="F73" i="3"/>
  <c r="G73" i="3"/>
  <c r="H73" i="3"/>
  <c r="I73" i="3"/>
  <c r="M73" i="3"/>
  <c r="N73" i="3" s="1"/>
  <c r="J73" i="3" s="1"/>
  <c r="C74" i="3"/>
  <c r="F74" i="3"/>
  <c r="G74" i="3"/>
  <c r="H74" i="3"/>
  <c r="I74" i="3"/>
  <c r="N74" i="3"/>
  <c r="J74" i="3" s="1"/>
  <c r="C75" i="3"/>
  <c r="F75" i="3"/>
  <c r="G75" i="3"/>
  <c r="C76" i="3"/>
  <c r="D76" i="3"/>
  <c r="E76" i="3"/>
  <c r="F76" i="3"/>
  <c r="G76" i="3"/>
  <c r="H76" i="3"/>
  <c r="I76" i="3"/>
  <c r="J76" i="3"/>
  <c r="M76" i="3"/>
  <c r="N76" i="3"/>
  <c r="C77" i="3"/>
  <c r="D77" i="3"/>
  <c r="E77" i="3"/>
  <c r="E88" i="3" s="1"/>
  <c r="F77" i="3"/>
  <c r="G77" i="3"/>
  <c r="H77" i="3"/>
  <c r="I77" i="3"/>
  <c r="J77" i="3"/>
  <c r="M77" i="3"/>
  <c r="N77" i="3"/>
  <c r="C78" i="3"/>
  <c r="F78" i="3"/>
  <c r="G78" i="3"/>
  <c r="H78" i="3"/>
  <c r="I78" i="3"/>
  <c r="M78" i="3"/>
  <c r="N78" i="3" s="1"/>
  <c r="J78" i="3" s="1"/>
  <c r="C79" i="3"/>
  <c r="C80" i="3" s="1"/>
  <c r="C81" i="3" s="1"/>
  <c r="D79" i="3"/>
  <c r="E79" i="3"/>
  <c r="F79" i="3"/>
  <c r="G79" i="3"/>
  <c r="H79" i="3"/>
  <c r="D80" i="3"/>
  <c r="E80" i="3"/>
  <c r="F80" i="3"/>
  <c r="G80" i="3"/>
  <c r="H80" i="3"/>
  <c r="I80" i="3"/>
  <c r="M80" i="3"/>
  <c r="N80" i="3"/>
  <c r="J80" i="3" s="1"/>
  <c r="D81" i="3"/>
  <c r="E81" i="3"/>
  <c r="F81" i="3"/>
  <c r="G81" i="3"/>
  <c r="H81" i="3"/>
  <c r="I81" i="3"/>
  <c r="C82" i="3"/>
  <c r="D82" i="3"/>
  <c r="E82" i="3"/>
  <c r="F82" i="3"/>
  <c r="G82" i="3"/>
  <c r="I82" i="3"/>
  <c r="M82" i="3"/>
  <c r="N82" i="3" s="1"/>
  <c r="J82" i="3" s="1"/>
  <c r="C85" i="3"/>
  <c r="D85" i="3"/>
  <c r="E85" i="3"/>
  <c r="F85" i="3"/>
  <c r="G85" i="3"/>
  <c r="H85" i="3"/>
  <c r="I85" i="3"/>
  <c r="J85" i="3"/>
  <c r="M85" i="3"/>
  <c r="N85" i="3"/>
  <c r="C86" i="3"/>
  <c r="D86" i="3"/>
  <c r="E86" i="3"/>
  <c r="F86" i="3"/>
  <c r="G86" i="3"/>
  <c r="H86" i="3"/>
  <c r="I86" i="3"/>
  <c r="J86" i="3"/>
  <c r="M86" i="3"/>
  <c r="N86" i="3" s="1"/>
  <c r="C87" i="3"/>
  <c r="D87" i="3"/>
  <c r="E87" i="3"/>
  <c r="F87" i="3"/>
  <c r="H87" i="3"/>
  <c r="I87" i="3"/>
  <c r="M87" i="3"/>
  <c r="N87" i="3" s="1"/>
  <c r="C88" i="3"/>
  <c r="D88" i="3"/>
  <c r="F88" i="3"/>
  <c r="G88" i="3"/>
  <c r="H88" i="3"/>
  <c r="I88" i="3"/>
  <c r="M88" i="3"/>
  <c r="N88" i="3"/>
  <c r="I79" i="3" l="1"/>
  <c r="I75" i="3"/>
  <c r="M75" i="3"/>
  <c r="M55" i="3"/>
  <c r="M81" i="3"/>
  <c r="N81" i="3" s="1"/>
  <c r="J81" i="3" s="1"/>
  <c r="C7" i="2"/>
  <c r="N7" i="2"/>
  <c r="J7" i="2" s="1"/>
  <c r="C8" i="2"/>
  <c r="J8" i="2"/>
  <c r="J86" i="2" s="1"/>
  <c r="N8" i="2"/>
  <c r="C9" i="2"/>
  <c r="J9" i="2"/>
  <c r="N9" i="2"/>
  <c r="C10" i="2"/>
  <c r="J10" i="2"/>
  <c r="N10" i="2"/>
  <c r="C11" i="2"/>
  <c r="N11" i="2"/>
  <c r="J11" i="2" s="1"/>
  <c r="C12" i="2"/>
  <c r="J12" i="2"/>
  <c r="N12" i="2"/>
  <c r="C13" i="2"/>
  <c r="N13" i="2"/>
  <c r="J13" i="2" s="1"/>
  <c r="J88" i="2" s="1"/>
  <c r="C14" i="2"/>
  <c r="N14" i="2"/>
  <c r="J14" i="2" s="1"/>
  <c r="C18" i="2"/>
  <c r="F18" i="2"/>
  <c r="G18" i="2"/>
  <c r="H18" i="2"/>
  <c r="I18" i="2"/>
  <c r="M18" i="2"/>
  <c r="N18" i="2"/>
  <c r="J18" i="2" s="1"/>
  <c r="C19" i="2"/>
  <c r="F19" i="2"/>
  <c r="G19" i="2"/>
  <c r="I19" i="2"/>
  <c r="J19" i="2"/>
  <c r="M19" i="2"/>
  <c r="N19" i="2"/>
  <c r="C20" i="2"/>
  <c r="J20" i="2"/>
  <c r="N20" i="2"/>
  <c r="C21" i="2"/>
  <c r="F21" i="2"/>
  <c r="G21" i="2"/>
  <c r="I21" i="2"/>
  <c r="M21" i="2"/>
  <c r="N21" i="2" s="1"/>
  <c r="J21" i="2" s="1"/>
  <c r="C22" i="2"/>
  <c r="J22" i="2"/>
  <c r="N22" i="2"/>
  <c r="C26" i="2"/>
  <c r="F26" i="2"/>
  <c r="G26" i="2"/>
  <c r="I26" i="2"/>
  <c r="N26" i="2" s="1"/>
  <c r="J26" i="2" s="1"/>
  <c r="C27" i="2"/>
  <c r="F27" i="2"/>
  <c r="G27" i="2"/>
  <c r="H27" i="2"/>
  <c r="I27" i="2"/>
  <c r="M27" i="2"/>
  <c r="N27" i="2" s="1"/>
  <c r="J27" i="2" s="1"/>
  <c r="C28" i="2"/>
  <c r="D28" i="2"/>
  <c r="E28" i="2"/>
  <c r="F28" i="2"/>
  <c r="G28" i="2"/>
  <c r="I28" i="2"/>
  <c r="N28" i="2" s="1"/>
  <c r="J28" i="2" s="1"/>
  <c r="M28" i="2"/>
  <c r="C29" i="2"/>
  <c r="J29" i="2"/>
  <c r="N29" i="2"/>
  <c r="C34" i="2"/>
  <c r="J34" i="2"/>
  <c r="J89" i="2" s="1"/>
  <c r="N34" i="2"/>
  <c r="N89" i="2" s="1"/>
  <c r="C35" i="2"/>
  <c r="J35" i="2"/>
  <c r="N35" i="2"/>
  <c r="C36" i="2"/>
  <c r="F36" i="2"/>
  <c r="G36" i="2"/>
  <c r="H36" i="2"/>
  <c r="I36" i="2"/>
  <c r="M36" i="2"/>
  <c r="N36" i="2" s="1"/>
  <c r="J36" i="2" s="1"/>
  <c r="C37" i="2"/>
  <c r="N37" i="2"/>
  <c r="J37" i="2" s="1"/>
  <c r="C41" i="2"/>
  <c r="C50" i="2" s="1"/>
  <c r="F41" i="2"/>
  <c r="N41" i="2" s="1"/>
  <c r="J41" i="2" s="1"/>
  <c r="G41" i="2"/>
  <c r="H41" i="2"/>
  <c r="I41" i="2"/>
  <c r="M41" i="2"/>
  <c r="C42" i="2"/>
  <c r="F42" i="2"/>
  <c r="N42" i="2" s="1"/>
  <c r="J42" i="2" s="1"/>
  <c r="G42" i="2"/>
  <c r="H42" i="2"/>
  <c r="H50" i="2" s="1"/>
  <c r="I42" i="2"/>
  <c r="M42" i="2"/>
  <c r="C43" i="2"/>
  <c r="D43" i="2"/>
  <c r="E43" i="2"/>
  <c r="F43" i="2"/>
  <c r="G43" i="2"/>
  <c r="H43" i="2"/>
  <c r="H51" i="2" s="1"/>
  <c r="I43" i="2"/>
  <c r="M43" i="2"/>
  <c r="N43" i="2" s="1"/>
  <c r="J43" i="2" s="1"/>
  <c r="C44" i="2"/>
  <c r="F44" i="2"/>
  <c r="G44" i="2"/>
  <c r="H44" i="2"/>
  <c r="I44" i="2"/>
  <c r="M44" i="2"/>
  <c r="N44" i="2" s="1"/>
  <c r="J44" i="2" s="1"/>
  <c r="C45" i="2"/>
  <c r="M45" i="2"/>
  <c r="N45" i="2"/>
  <c r="J45" i="2" s="1"/>
  <c r="C46" i="2"/>
  <c r="F46" i="2"/>
  <c r="F56" i="2" s="1"/>
  <c r="G46" i="2"/>
  <c r="G56" i="2" s="1"/>
  <c r="I46" i="2"/>
  <c r="I56" i="2" s="1"/>
  <c r="M46" i="2"/>
  <c r="M76" i="2" s="1"/>
  <c r="D50" i="2"/>
  <c r="E50" i="2"/>
  <c r="F50" i="2"/>
  <c r="G50" i="2"/>
  <c r="I50" i="2"/>
  <c r="M50" i="2"/>
  <c r="N50" i="2" s="1"/>
  <c r="J50" i="2" s="1"/>
  <c r="C51" i="2"/>
  <c r="F51" i="2"/>
  <c r="G51" i="2"/>
  <c r="I51" i="2"/>
  <c r="C52" i="2"/>
  <c r="F52" i="2"/>
  <c r="G52" i="2"/>
  <c r="H52" i="2"/>
  <c r="I52" i="2"/>
  <c r="M52" i="2"/>
  <c r="M62" i="2" s="1"/>
  <c r="N62" i="2" s="1"/>
  <c r="J62" i="2" s="1"/>
  <c r="C53" i="2"/>
  <c r="F53" i="2"/>
  <c r="G53" i="2"/>
  <c r="H53" i="2"/>
  <c r="I53" i="2"/>
  <c r="C54" i="2"/>
  <c r="M54" i="2"/>
  <c r="N54" i="2" s="1"/>
  <c r="J54" i="2" s="1"/>
  <c r="C55" i="2"/>
  <c r="G55" i="2"/>
  <c r="H55" i="2"/>
  <c r="I55" i="2"/>
  <c r="K55" i="2"/>
  <c r="M55" i="2"/>
  <c r="N55" i="2" s="1"/>
  <c r="J55" i="2" s="1"/>
  <c r="C56" i="2"/>
  <c r="H56" i="2"/>
  <c r="M56" i="2"/>
  <c r="C57" i="2"/>
  <c r="D57" i="2"/>
  <c r="E57" i="2"/>
  <c r="F57" i="2"/>
  <c r="G57" i="2"/>
  <c r="H57" i="2"/>
  <c r="I57" i="2"/>
  <c r="M57" i="2"/>
  <c r="N57" i="2" s="1"/>
  <c r="J57" i="2" s="1"/>
  <c r="C62" i="2"/>
  <c r="F62" i="2"/>
  <c r="G62" i="2"/>
  <c r="H62" i="2"/>
  <c r="I62" i="2"/>
  <c r="C63" i="2"/>
  <c r="F63" i="2"/>
  <c r="G63" i="2"/>
  <c r="H63" i="2"/>
  <c r="I63" i="2"/>
  <c r="M63" i="2"/>
  <c r="N63" i="2" s="1"/>
  <c r="J63" i="2" s="1"/>
  <c r="C64" i="2"/>
  <c r="F64" i="2"/>
  <c r="G64" i="2"/>
  <c r="H64" i="2"/>
  <c r="I64" i="2"/>
  <c r="M64" i="2"/>
  <c r="N64" i="2" s="1"/>
  <c r="J64" i="2" s="1"/>
  <c r="C65" i="2"/>
  <c r="D65" i="2"/>
  <c r="E65" i="2"/>
  <c r="E81" i="2" s="1"/>
  <c r="G65" i="2"/>
  <c r="G81" i="2" s="1"/>
  <c r="H65" i="2"/>
  <c r="I65" i="2"/>
  <c r="M65" i="2"/>
  <c r="M81" i="2" s="1"/>
  <c r="N81" i="2" s="1"/>
  <c r="J81" i="2" s="1"/>
  <c r="N65" i="2"/>
  <c r="J65" i="2" s="1"/>
  <c r="C70" i="2"/>
  <c r="F70" i="2"/>
  <c r="G70" i="2"/>
  <c r="H70" i="2"/>
  <c r="I70" i="2"/>
  <c r="M70" i="2"/>
  <c r="N70" i="2"/>
  <c r="J70" i="2" s="1"/>
  <c r="C71" i="2"/>
  <c r="F71" i="2"/>
  <c r="F88" i="2" s="1"/>
  <c r="G71" i="2"/>
  <c r="G88" i="2" s="1"/>
  <c r="H71" i="2"/>
  <c r="I71" i="2"/>
  <c r="M71" i="2"/>
  <c r="N71" i="2"/>
  <c r="J71" i="2" s="1"/>
  <c r="C72" i="2"/>
  <c r="F72" i="2"/>
  <c r="G72" i="2"/>
  <c r="I72" i="2"/>
  <c r="M72" i="2"/>
  <c r="N72" i="2" s="1"/>
  <c r="J72" i="2" s="1"/>
  <c r="C73" i="2"/>
  <c r="F73" i="2"/>
  <c r="G73" i="2"/>
  <c r="H73" i="2"/>
  <c r="I73" i="2"/>
  <c r="M73" i="2"/>
  <c r="N73" i="2" s="1"/>
  <c r="J73" i="2" s="1"/>
  <c r="C74" i="2"/>
  <c r="F74" i="2"/>
  <c r="G74" i="2"/>
  <c r="H74" i="2"/>
  <c r="I74" i="2"/>
  <c r="M74" i="2"/>
  <c r="N74" i="2" s="1"/>
  <c r="J74" i="2" s="1"/>
  <c r="C75" i="2"/>
  <c r="F75" i="2"/>
  <c r="G75" i="2"/>
  <c r="H75" i="2"/>
  <c r="I75" i="2"/>
  <c r="N75" i="2" s="1"/>
  <c r="J75" i="2" s="1"/>
  <c r="C76" i="2"/>
  <c r="H76" i="2"/>
  <c r="C77" i="2"/>
  <c r="D77" i="2"/>
  <c r="E77" i="2"/>
  <c r="F77" i="2"/>
  <c r="G77" i="2"/>
  <c r="H77" i="2"/>
  <c r="I77" i="2"/>
  <c r="M77" i="2"/>
  <c r="N77" i="2"/>
  <c r="J77" i="2" s="1"/>
  <c r="C78" i="2"/>
  <c r="D78" i="2"/>
  <c r="D89" i="2" s="1"/>
  <c r="E78" i="2"/>
  <c r="E89" i="2" s="1"/>
  <c r="F78" i="2"/>
  <c r="G78" i="2"/>
  <c r="H78" i="2"/>
  <c r="I78" i="2"/>
  <c r="J78" i="2"/>
  <c r="M78" i="2"/>
  <c r="N78" i="2"/>
  <c r="C79" i="2"/>
  <c r="F79" i="2"/>
  <c r="N79" i="2" s="1"/>
  <c r="J79" i="2" s="1"/>
  <c r="G79" i="2"/>
  <c r="H79" i="2"/>
  <c r="I79" i="2"/>
  <c r="M79" i="2"/>
  <c r="C80" i="2"/>
  <c r="C81" i="2" s="1"/>
  <c r="C82" i="2" s="1"/>
  <c r="D80" i="2"/>
  <c r="E80" i="2"/>
  <c r="H80" i="2"/>
  <c r="M80" i="2"/>
  <c r="D81" i="2"/>
  <c r="F81" i="2"/>
  <c r="H81" i="2"/>
  <c r="I81" i="2"/>
  <c r="D82" i="2"/>
  <c r="E82" i="2"/>
  <c r="F82" i="2"/>
  <c r="G82" i="2"/>
  <c r="H82" i="2"/>
  <c r="I82" i="2"/>
  <c r="C83" i="2"/>
  <c r="D83" i="2"/>
  <c r="E83" i="2"/>
  <c r="F83" i="2"/>
  <c r="G83" i="2"/>
  <c r="I83" i="2"/>
  <c r="M83" i="2"/>
  <c r="N83" i="2" s="1"/>
  <c r="J83" i="2" s="1"/>
  <c r="C86" i="2"/>
  <c r="D86" i="2"/>
  <c r="E86" i="2"/>
  <c r="F86" i="2"/>
  <c r="G86" i="2"/>
  <c r="H86" i="2"/>
  <c r="I86" i="2"/>
  <c r="M86" i="2"/>
  <c r="N86" i="2"/>
  <c r="C87" i="2"/>
  <c r="D87" i="2"/>
  <c r="E87" i="2"/>
  <c r="F87" i="2"/>
  <c r="G87" i="2"/>
  <c r="H87" i="2"/>
  <c r="I87" i="2"/>
  <c r="J87" i="2"/>
  <c r="M87" i="2"/>
  <c r="N87" i="2" s="1"/>
  <c r="C88" i="2"/>
  <c r="D88" i="2"/>
  <c r="E88" i="2"/>
  <c r="H88" i="2"/>
  <c r="I88" i="2"/>
  <c r="M88" i="2"/>
  <c r="N88" i="2" s="1"/>
  <c r="C89" i="2"/>
  <c r="F89" i="2"/>
  <c r="G89" i="2"/>
  <c r="H89" i="2"/>
  <c r="I89" i="2"/>
  <c r="M89" i="2"/>
  <c r="M79" i="3" l="1"/>
  <c r="N79" i="3" s="1"/>
  <c r="J79" i="3" s="1"/>
  <c r="N55" i="3"/>
  <c r="J55" i="3" s="1"/>
  <c r="N75" i="3"/>
  <c r="J75" i="3" s="1"/>
  <c r="I80" i="2"/>
  <c r="I76" i="2"/>
  <c r="N76" i="2" s="1"/>
  <c r="J76" i="2" s="1"/>
  <c r="F80" i="2"/>
  <c r="N80" i="2" s="1"/>
  <c r="J80" i="2" s="1"/>
  <c r="F76" i="2"/>
  <c r="G80" i="2"/>
  <c r="G76" i="2"/>
  <c r="N56" i="2"/>
  <c r="J56" i="2" s="1"/>
  <c r="N52" i="2"/>
  <c r="J52" i="2" s="1"/>
  <c r="M53" i="2"/>
  <c r="N53" i="2" s="1"/>
  <c r="J53" i="2" s="1"/>
  <c r="M51" i="2"/>
  <c r="N51" i="2" s="1"/>
  <c r="J51" i="2" s="1"/>
  <c r="M82" i="2"/>
  <c r="N82" i="2" s="1"/>
  <c r="J82" i="2" s="1"/>
  <c r="N46" i="2"/>
  <c r="J46" i="2" s="1"/>
  <c r="H84" i="1"/>
  <c r="G84" i="1"/>
  <c r="F84" i="1"/>
  <c r="E84" i="1"/>
  <c r="C84" i="1"/>
  <c r="M83" i="1"/>
  <c r="N83" i="1" s="1"/>
  <c r="J83" i="1"/>
  <c r="I83" i="1"/>
  <c r="H83" i="1"/>
  <c r="G83" i="1"/>
  <c r="F83" i="1"/>
  <c r="E83" i="1"/>
  <c r="D83" i="1"/>
  <c r="C83" i="1"/>
  <c r="I82" i="1"/>
  <c r="H82" i="1"/>
  <c r="G82" i="1"/>
  <c r="F82" i="1"/>
  <c r="E82" i="1"/>
  <c r="D82" i="1"/>
  <c r="C82" i="1"/>
  <c r="M81" i="1"/>
  <c r="N81" i="1" s="1"/>
  <c r="I81" i="1"/>
  <c r="H81" i="1"/>
  <c r="G81" i="1"/>
  <c r="F81" i="1"/>
  <c r="E81" i="1"/>
  <c r="D81" i="1"/>
  <c r="C81" i="1"/>
  <c r="I77" i="1"/>
  <c r="H77" i="1"/>
  <c r="F77" i="1"/>
  <c r="E77" i="1"/>
  <c r="D77" i="1"/>
  <c r="H76" i="1"/>
  <c r="G76" i="1"/>
  <c r="F76" i="1"/>
  <c r="E75" i="1"/>
  <c r="D75" i="1"/>
  <c r="C75" i="1"/>
  <c r="C76" i="1" s="1"/>
  <c r="C77" i="1" s="1"/>
  <c r="M74" i="1"/>
  <c r="N74" i="1" s="1"/>
  <c r="J74" i="1" s="1"/>
  <c r="I74" i="1"/>
  <c r="H74" i="1"/>
  <c r="G74" i="1"/>
  <c r="F74" i="1"/>
  <c r="C74" i="1"/>
  <c r="N73" i="1"/>
  <c r="M73" i="1"/>
  <c r="M84" i="1" s="1"/>
  <c r="I73" i="1"/>
  <c r="I84" i="1" s="1"/>
  <c r="H73" i="1"/>
  <c r="G73" i="1"/>
  <c r="F73" i="1"/>
  <c r="E73" i="1"/>
  <c r="D73" i="1"/>
  <c r="D84" i="1" s="1"/>
  <c r="C73" i="1"/>
  <c r="M72" i="1"/>
  <c r="I72" i="1"/>
  <c r="N72" i="1" s="1"/>
  <c r="J72" i="1" s="1"/>
  <c r="H72" i="1"/>
  <c r="G72" i="1"/>
  <c r="F72" i="1"/>
  <c r="E72" i="1"/>
  <c r="D72" i="1"/>
  <c r="C72" i="1"/>
  <c r="H71" i="1"/>
  <c r="C71" i="1"/>
  <c r="I70" i="1"/>
  <c r="N70" i="1" s="1"/>
  <c r="J70" i="1" s="1"/>
  <c r="H70" i="1"/>
  <c r="G70" i="1"/>
  <c r="F70" i="1"/>
  <c r="C70" i="1"/>
  <c r="I69" i="1"/>
  <c r="H69" i="1"/>
  <c r="F69" i="1"/>
  <c r="C69" i="1"/>
  <c r="M68" i="1"/>
  <c r="N68" i="1" s="1"/>
  <c r="J68" i="1" s="1"/>
  <c r="I68" i="1"/>
  <c r="H68" i="1"/>
  <c r="G68" i="1"/>
  <c r="F68" i="1"/>
  <c r="C68" i="1"/>
  <c r="M67" i="1"/>
  <c r="N67" i="1" s="1"/>
  <c r="J67" i="1" s="1"/>
  <c r="I67" i="1"/>
  <c r="H67" i="1"/>
  <c r="G67" i="1"/>
  <c r="F67" i="1"/>
  <c r="C67" i="1"/>
  <c r="M64" i="1"/>
  <c r="N64" i="1" s="1"/>
  <c r="J64" i="1" s="1"/>
  <c r="I64" i="1"/>
  <c r="I76" i="1" s="1"/>
  <c r="H64" i="1"/>
  <c r="G64" i="1"/>
  <c r="G77" i="1" s="1"/>
  <c r="E64" i="1"/>
  <c r="E76" i="1" s="1"/>
  <c r="D64" i="1"/>
  <c r="D76" i="1" s="1"/>
  <c r="C63" i="1"/>
  <c r="C64" i="1" s="1"/>
  <c r="M62" i="1"/>
  <c r="I62" i="1"/>
  <c r="N62" i="1" s="1"/>
  <c r="J62" i="1" s="1"/>
  <c r="H62" i="1"/>
  <c r="G62" i="1"/>
  <c r="F62" i="1"/>
  <c r="C62" i="1"/>
  <c r="I61" i="1"/>
  <c r="H61" i="1"/>
  <c r="G61" i="1"/>
  <c r="F61" i="1"/>
  <c r="C61" i="1"/>
  <c r="M56" i="1"/>
  <c r="M77" i="1" s="1"/>
  <c r="N77" i="1" s="1"/>
  <c r="J77" i="1" s="1"/>
  <c r="I56" i="1"/>
  <c r="N56" i="1" s="1"/>
  <c r="J56" i="1" s="1"/>
  <c r="H56" i="1"/>
  <c r="G56" i="1"/>
  <c r="F56" i="1"/>
  <c r="E56" i="1"/>
  <c r="D56" i="1"/>
  <c r="M55" i="1"/>
  <c r="M75" i="1" s="1"/>
  <c r="I55" i="1"/>
  <c r="I75" i="1" s="1"/>
  <c r="H55" i="1"/>
  <c r="H75" i="1" s="1"/>
  <c r="C55" i="1"/>
  <c r="C56" i="1" s="1"/>
  <c r="N54" i="1"/>
  <c r="M54" i="1"/>
  <c r="K54" i="1"/>
  <c r="J54" i="1"/>
  <c r="I54" i="1"/>
  <c r="H54" i="1"/>
  <c r="G54" i="1"/>
  <c r="C54" i="1"/>
  <c r="N53" i="1"/>
  <c r="M53" i="1"/>
  <c r="M82" i="1" s="1"/>
  <c r="N82" i="1" s="1"/>
  <c r="J53" i="1"/>
  <c r="C53" i="1"/>
  <c r="I52" i="1"/>
  <c r="H52" i="1"/>
  <c r="G52" i="1"/>
  <c r="F52" i="1"/>
  <c r="C52" i="1"/>
  <c r="M51" i="1"/>
  <c r="N51" i="1" s="1"/>
  <c r="J51" i="1" s="1"/>
  <c r="I51" i="1"/>
  <c r="H51" i="1"/>
  <c r="G51" i="1"/>
  <c r="F51" i="1"/>
  <c r="C51" i="1"/>
  <c r="H50" i="1"/>
  <c r="G50" i="1"/>
  <c r="F50" i="1"/>
  <c r="C50" i="1"/>
  <c r="M49" i="1"/>
  <c r="N49" i="1" s="1"/>
  <c r="J49" i="1" s="1"/>
  <c r="I49" i="1"/>
  <c r="H49" i="1"/>
  <c r="G49" i="1"/>
  <c r="F49" i="1"/>
  <c r="E49" i="1"/>
  <c r="D49" i="1"/>
  <c r="M45" i="1"/>
  <c r="N45" i="1" s="1"/>
  <c r="J45" i="1" s="1"/>
  <c r="I45" i="1"/>
  <c r="G45" i="1"/>
  <c r="G55" i="1" s="1"/>
  <c r="F45" i="1"/>
  <c r="F55" i="1" s="1"/>
  <c r="C45" i="1"/>
  <c r="N44" i="1"/>
  <c r="J44" i="1" s="1"/>
  <c r="M44" i="1"/>
  <c r="C44" i="1"/>
  <c r="M43" i="1"/>
  <c r="M52" i="1" s="1"/>
  <c r="N52" i="1" s="1"/>
  <c r="J52" i="1" s="1"/>
  <c r="I43" i="1"/>
  <c r="H43" i="1"/>
  <c r="G43" i="1"/>
  <c r="F43" i="1"/>
  <c r="C43" i="1"/>
  <c r="M42" i="1"/>
  <c r="M50" i="1" s="1"/>
  <c r="I42" i="1"/>
  <c r="I50" i="1" s="1"/>
  <c r="H42" i="1"/>
  <c r="G42" i="1"/>
  <c r="F42" i="1"/>
  <c r="E42" i="1"/>
  <c r="D42" i="1"/>
  <c r="C42" i="1"/>
  <c r="N41" i="1"/>
  <c r="J41" i="1" s="1"/>
  <c r="M41" i="1"/>
  <c r="I41" i="1"/>
  <c r="H41" i="1"/>
  <c r="G41" i="1"/>
  <c r="F41" i="1"/>
  <c r="C41" i="1"/>
  <c r="C49" i="1" s="1"/>
  <c r="N37" i="1"/>
  <c r="J37" i="1" s="1"/>
  <c r="M36" i="1"/>
  <c r="M69" i="1" s="1"/>
  <c r="N69" i="1" s="1"/>
  <c r="J69" i="1" s="1"/>
  <c r="I36" i="1"/>
  <c r="I63" i="1" s="1"/>
  <c r="H36" i="1"/>
  <c r="H63" i="1" s="1"/>
  <c r="G36" i="1"/>
  <c r="G63" i="1" s="1"/>
  <c r="F36" i="1"/>
  <c r="F63" i="1" s="1"/>
  <c r="C36" i="1"/>
  <c r="C37" i="1" s="1"/>
  <c r="N35" i="1"/>
  <c r="J35" i="1"/>
  <c r="C35" i="1"/>
  <c r="N34" i="1"/>
  <c r="N84" i="1" s="1"/>
  <c r="J34" i="1"/>
  <c r="J84" i="1" s="1"/>
  <c r="C34" i="1"/>
  <c r="N29" i="1"/>
  <c r="J29" i="1"/>
  <c r="C29" i="1"/>
  <c r="M28" i="1"/>
  <c r="N28" i="1" s="1"/>
  <c r="J28" i="1" s="1"/>
  <c r="I28" i="1"/>
  <c r="H28" i="1"/>
  <c r="G28" i="1"/>
  <c r="F28" i="1"/>
  <c r="E28" i="1"/>
  <c r="D28" i="1"/>
  <c r="C28" i="1"/>
  <c r="M27" i="1"/>
  <c r="N27" i="1" s="1"/>
  <c r="J27" i="1" s="1"/>
  <c r="I27" i="1"/>
  <c r="H27" i="1"/>
  <c r="G27" i="1"/>
  <c r="F27" i="1"/>
  <c r="C27" i="1"/>
  <c r="I26" i="1"/>
  <c r="N26" i="1" s="1"/>
  <c r="J26" i="1" s="1"/>
  <c r="G26" i="1"/>
  <c r="F26" i="1"/>
  <c r="C26" i="1"/>
  <c r="N22" i="1"/>
  <c r="J22" i="1"/>
  <c r="C22" i="1"/>
  <c r="M21" i="1"/>
  <c r="N21" i="1" s="1"/>
  <c r="J21" i="1" s="1"/>
  <c r="I21" i="1"/>
  <c r="G21" i="1"/>
  <c r="F21" i="1"/>
  <c r="C21" i="1"/>
  <c r="N20" i="1"/>
  <c r="J20" i="1"/>
  <c r="C20" i="1"/>
  <c r="M19" i="1"/>
  <c r="N19" i="1" s="1"/>
  <c r="J19" i="1" s="1"/>
  <c r="I19" i="1"/>
  <c r="G19" i="1"/>
  <c r="F19" i="1"/>
  <c r="C19" i="1"/>
  <c r="N18" i="1"/>
  <c r="J18" i="1" s="1"/>
  <c r="M18" i="1"/>
  <c r="I18" i="1"/>
  <c r="H18" i="1"/>
  <c r="G18" i="1"/>
  <c r="F18" i="1"/>
  <c r="C18" i="1"/>
  <c r="N14" i="1"/>
  <c r="J14" i="1" s="1"/>
  <c r="C14" i="1"/>
  <c r="N13" i="1"/>
  <c r="J13" i="1"/>
  <c r="C13" i="1"/>
  <c r="N12" i="1"/>
  <c r="J12" i="1"/>
  <c r="J73" i="1" s="1"/>
  <c r="C12" i="1"/>
  <c r="N11" i="1"/>
  <c r="J11" i="1"/>
  <c r="C11" i="1"/>
  <c r="N10" i="1"/>
  <c r="J10" i="1"/>
  <c r="C10" i="1"/>
  <c r="N9" i="1"/>
  <c r="J9" i="1"/>
  <c r="C9" i="1"/>
  <c r="N8" i="1"/>
  <c r="J8" i="1" s="1"/>
  <c r="J81" i="1" s="1"/>
  <c r="C8" i="1"/>
  <c r="N7" i="1"/>
  <c r="J7" i="1" s="1"/>
  <c r="C7" i="1"/>
  <c r="G75" i="1" l="1"/>
  <c r="G71" i="1"/>
  <c r="N50" i="1"/>
  <c r="J50" i="1" s="1"/>
  <c r="F71" i="1"/>
  <c r="F75" i="1"/>
  <c r="N75" i="1" s="1"/>
  <c r="J75" i="1" s="1"/>
  <c r="N42" i="1"/>
  <c r="J42" i="1" s="1"/>
  <c r="N43" i="1"/>
  <c r="J43" i="1" s="1"/>
  <c r="I71" i="1"/>
  <c r="M61" i="1"/>
  <c r="N61" i="1" s="1"/>
  <c r="J61" i="1" s="1"/>
  <c r="M63" i="1"/>
  <c r="N63" i="1" s="1"/>
  <c r="J63" i="1" s="1"/>
  <c r="M71" i="1"/>
  <c r="M76" i="1"/>
  <c r="N76" i="1" s="1"/>
  <c r="J76" i="1" s="1"/>
  <c r="G69" i="1"/>
  <c r="N55" i="1"/>
  <c r="J55" i="1" s="1"/>
  <c r="N36" i="1"/>
  <c r="J36" i="1" s="1"/>
  <c r="J82" i="1"/>
  <c r="N71" i="1" l="1"/>
  <c r="J71" i="1" s="1"/>
</calcChain>
</file>

<file path=xl/sharedStrings.xml><?xml version="1.0" encoding="utf-8"?>
<sst xmlns="http://schemas.openxmlformats.org/spreadsheetml/2006/main" count="627" uniqueCount="43">
  <si>
    <t>Discretion used in valuation of TFC</t>
  </si>
  <si>
    <t xml:space="preserve">Valuation carried on </t>
  </si>
  <si>
    <t>MCB DCF Income Fund</t>
  </si>
  <si>
    <t>S.No</t>
  </si>
  <si>
    <t>Scrip</t>
  </si>
  <si>
    <t>Discretion date</t>
  </si>
  <si>
    <t>Issue date</t>
  </si>
  <si>
    <t>Maturity Date</t>
  </si>
  <si>
    <t>Mufap Price</t>
  </si>
  <si>
    <t>Discretionary '% used</t>
  </si>
  <si>
    <t>Mark up/down in yield</t>
  </si>
  <si>
    <t>Revised rate after discretionary adjustment</t>
  </si>
  <si>
    <t>Per unit impact</t>
  </si>
  <si>
    <t>Outstanding Number of Units</t>
  </si>
  <si>
    <t xml:space="preserve"> Number of TFCs</t>
  </si>
  <si>
    <t>Face Value</t>
  </si>
  <si>
    <t xml:space="preserve">Impact </t>
  </si>
  <si>
    <t>Bank Al-Habib Ltd. - TFC (17-03-16)</t>
  </si>
  <si>
    <t>Markdown</t>
  </si>
  <si>
    <t xml:space="preserve">JAHANGIR SIDDIQUI &amp; COMPANY LTD. - TFC (06-03-18) </t>
  </si>
  <si>
    <t>Markup</t>
  </si>
  <si>
    <t>JAHANGIR SIDDIQUI &amp; COMPANY LTD. - TFC (18-07-17)</t>
  </si>
  <si>
    <t xml:space="preserve">Ghani Gases Ltd.  SUK (02-02-2017) </t>
  </si>
  <si>
    <t xml:space="preserve">Askari Bank Limited </t>
  </si>
  <si>
    <t>DAWOOD HERCULES CORPORATION LTD. SUKUK (01-03-18)</t>
  </si>
  <si>
    <t>The Bank of Punjab-TFC (23-12-16)</t>
  </si>
  <si>
    <t>Habib Bank limited</t>
  </si>
  <si>
    <t>MCB Pakistan Asset Allocation Fund</t>
  </si>
  <si>
    <t>Bank Alfalah Limited - 5</t>
  </si>
  <si>
    <t>Askari Bank Limited - V</t>
  </si>
  <si>
    <t>Pakistan Income Fund</t>
  </si>
  <si>
    <t>International Brands Ltd. Sukuk (15-11-17)</t>
  </si>
  <si>
    <t>The Bank of Punjab-TFC (23-04-18)</t>
  </si>
  <si>
    <t>Alhamra Islamic Income Fund</t>
  </si>
  <si>
    <t>Aspin Pharma Pvt Ltd</t>
  </si>
  <si>
    <t>Meezan Bank Ltd (09-Jan-2020)</t>
  </si>
  <si>
    <t>Pakistan Income Enhancement Fund</t>
  </si>
  <si>
    <t>Pakistan Pension Fund -Debt Sub Fund</t>
  </si>
  <si>
    <t>Dawood Hercules Corporation Ltd. Sukuk (16-11-17)</t>
  </si>
  <si>
    <t>Alhmara Islamic Pension Fund- debt Sub Fund</t>
  </si>
  <si>
    <t xml:space="preserve">The Bank of Punjab-TFC </t>
  </si>
  <si>
    <t>MCB Pakistan Frequent Payout Fund</t>
  </si>
  <si>
    <t>Pakistan Income 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</si>
</sst>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000_);_(* \(#,##0.0000\);_(* &quot;-&quot;??_);_(@_)"/>
    <numFmt numFmtId="167" formatCode="[$-409]d\-mmm\-yy;@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2" applyNumberFormat="1" applyFont="1" applyAlignment="1">
      <alignment horizontal="center"/>
    </xf>
    <xf numFmtId="165" fontId="3" fillId="0" borderId="0" xfId="1" applyNumberFormat="1" applyFont="1"/>
    <xf numFmtId="0" fontId="3" fillId="0" borderId="0" xfId="3" applyFont="1" applyBorder="1"/>
    <xf numFmtId="15" fontId="2" fillId="0" borderId="0" xfId="3" applyNumberFormat="1" applyFont="1"/>
    <xf numFmtId="166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2" fillId="2" borderId="1" xfId="3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15" fontId="3" fillId="0" borderId="1" xfId="3" applyNumberFormat="1" applyFont="1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166" fontId="4" fillId="0" borderId="1" xfId="1" applyNumberFormat="1" applyFont="1" applyFill="1" applyBorder="1"/>
    <xf numFmtId="165" fontId="4" fillId="0" borderId="1" xfId="1" applyNumberFormat="1" applyFont="1" applyFill="1" applyBorder="1"/>
    <xf numFmtId="165" fontId="3" fillId="0" borderId="1" xfId="1" applyNumberFormat="1" applyFont="1" applyFill="1" applyBorder="1"/>
    <xf numFmtId="43" fontId="3" fillId="0" borderId="1" xfId="1" applyFont="1" applyFill="1" applyBorder="1"/>
    <xf numFmtId="0" fontId="3" fillId="0" borderId="0" xfId="3" applyFont="1" applyFill="1" applyBorder="1"/>
    <xf numFmtId="10" fontId="3" fillId="0" borderId="1" xfId="2" applyNumberFormat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/>
    <xf numFmtId="15" fontId="3" fillId="0" borderId="2" xfId="3" applyNumberFormat="1" applyFont="1" applyFill="1" applyBorder="1" applyAlignment="1">
      <alignment horizontal="center"/>
    </xf>
    <xf numFmtId="167" fontId="4" fillId="0" borderId="2" xfId="3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66" fontId="4" fillId="0" borderId="2" xfId="1" applyNumberFormat="1" applyFont="1" applyFill="1" applyBorder="1"/>
    <xf numFmtId="165" fontId="3" fillId="0" borderId="2" xfId="1" applyNumberFormat="1" applyFont="1" applyFill="1" applyBorder="1"/>
    <xf numFmtId="43" fontId="3" fillId="0" borderId="3" xfId="1" applyFont="1" applyFill="1" applyBorder="1"/>
    <xf numFmtId="0" fontId="3" fillId="0" borderId="0" xfId="3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8" fontId="3" fillId="0" borderId="0" xfId="3" applyNumberFormat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3" applyFont="1" applyBorder="1" applyAlignment="1">
      <alignment horizontal="left"/>
    </xf>
    <xf numFmtId="0" fontId="2" fillId="2" borderId="0" xfId="3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15" fontId="3" fillId="0" borderId="0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66" fontId="4" fillId="0" borderId="0" xfId="1" applyNumberFormat="1" applyFont="1" applyFill="1" applyBorder="1"/>
    <xf numFmtId="165" fontId="4" fillId="0" borderId="0" xfId="1" applyNumberFormat="1" applyFont="1" applyFill="1" applyBorder="1"/>
    <xf numFmtId="165" fontId="3" fillId="0" borderId="0" xfId="1" applyNumberFormat="1" applyFont="1" applyFill="1" applyBorder="1"/>
    <xf numFmtId="43" fontId="3" fillId="0" borderId="0" xfId="1" applyFont="1" applyFill="1" applyBorder="1"/>
    <xf numFmtId="10" fontId="3" fillId="0" borderId="0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43" fontId="3" fillId="0" borderId="4" xfId="1" applyFont="1" applyFill="1" applyBorder="1"/>
    <xf numFmtId="0" fontId="2" fillId="2" borderId="2" xfId="3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1" xfId="3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3" fillId="0" borderId="1" xfId="3" applyFont="1" applyFill="1" applyBorder="1"/>
    <xf numFmtId="167" fontId="3" fillId="0" borderId="1" xfId="3" applyNumberFormat="1" applyFont="1" applyFill="1" applyBorder="1" applyAlignment="1">
      <alignment horizontal="center"/>
    </xf>
    <xf numFmtId="166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/>
    </xf>
    <xf numFmtId="165" fontId="4" fillId="0" borderId="4" xfId="1" applyNumberFormat="1" applyFont="1" applyFill="1" applyBorder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0" fontId="2" fillId="2" borderId="4" xfId="3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/>
    </xf>
    <xf numFmtId="43" fontId="3" fillId="0" borderId="5" xfId="1" applyFont="1" applyFill="1" applyBorder="1"/>
    <xf numFmtId="165" fontId="3" fillId="0" borderId="6" xfId="1" applyNumberFormat="1" applyFont="1" applyFill="1" applyBorder="1"/>
    <xf numFmtId="166" fontId="4" fillId="0" borderId="6" xfId="1" applyNumberFormat="1" applyFont="1" applyFill="1" applyBorder="1"/>
    <xf numFmtId="166" fontId="4" fillId="0" borderId="6" xfId="1" applyNumberFormat="1" applyFont="1" applyFill="1" applyBorder="1" applyAlignment="1">
      <alignment horizontal="center"/>
    </xf>
    <xf numFmtId="164" fontId="4" fillId="0" borderId="6" xfId="2" applyNumberFormat="1" applyFont="1" applyFill="1" applyBorder="1" applyAlignment="1">
      <alignment horizontal="center"/>
    </xf>
    <xf numFmtId="167" fontId="4" fillId="0" borderId="6" xfId="3" applyNumberFormat="1" applyFont="1" applyFill="1" applyBorder="1" applyAlignment="1">
      <alignment horizontal="center"/>
    </xf>
    <xf numFmtId="15" fontId="3" fillId="0" borderId="7" xfId="3" applyNumberFormat="1" applyFont="1" applyFill="1" applyBorder="1" applyAlignment="1">
      <alignment horizontal="center"/>
    </xf>
    <xf numFmtId="0" fontId="4" fillId="0" borderId="6" xfId="3" applyFont="1" applyFill="1" applyBorder="1"/>
    <xf numFmtId="0" fontId="4" fillId="0" borderId="6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showGridLines="0" tabSelected="1" view="pageBreakPreview" topLeftCell="C11" zoomScale="70" zoomScaleNormal="70" zoomScaleSheetLayoutView="70" zoomScalePageLayoutView="70" workbookViewId="0">
      <selection activeCell="L37" sqref="L37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44417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2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>$C$2</f>
        <v>44417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>L7*M7*(I7-F7)%</f>
        <v>286299.91292907903</v>
      </c>
    </row>
    <row r="8" spans="1:14" s="24" customFormat="1" ht="15.75" customHeight="1" x14ac:dyDescent="0.25">
      <c r="A8" s="13">
        <v>1</v>
      </c>
      <c r="B8" s="14" t="s">
        <v>19</v>
      </c>
      <c r="C8" s="15">
        <f>$C$2</f>
        <v>44417</v>
      </c>
      <c r="D8" s="16">
        <v>43165</v>
      </c>
      <c r="E8" s="16">
        <v>44991</v>
      </c>
      <c r="F8" s="17">
        <v>99.481243463757764</v>
      </c>
      <c r="G8" s="25">
        <v>1.4999999999999999E-2</v>
      </c>
      <c r="H8" s="19" t="s">
        <v>20</v>
      </c>
      <c r="I8" s="17">
        <v>97.983396112703318</v>
      </c>
      <c r="J8" s="20">
        <f>ROUND(N8/K8,4)</f>
        <v>-2.8199999999999999E-2</v>
      </c>
      <c r="K8" s="26">
        <v>38280017.0339</v>
      </c>
      <c r="L8" s="22">
        <v>18000</v>
      </c>
      <c r="M8" s="22">
        <v>4000</v>
      </c>
      <c r="N8" s="23">
        <f>L8*M8*(I8-F8)%</f>
        <v>-1078450.0927592013</v>
      </c>
    </row>
    <row r="9" spans="1:14" s="24" customFormat="1" ht="15.75" customHeight="1" x14ac:dyDescent="0.25">
      <c r="A9" s="13">
        <v>2</v>
      </c>
      <c r="B9" s="14" t="s">
        <v>21</v>
      </c>
      <c r="C9" s="15">
        <f>$C$2</f>
        <v>44417</v>
      </c>
      <c r="D9" s="16">
        <v>42934</v>
      </c>
      <c r="E9" s="16">
        <v>44760</v>
      </c>
      <c r="F9" s="17">
        <v>100.46318270450006</v>
      </c>
      <c r="G9" s="25">
        <v>1.4999999999999999E-2</v>
      </c>
      <c r="H9" s="19" t="s">
        <v>20</v>
      </c>
      <c r="I9" s="17">
        <v>98.755991296686503</v>
      </c>
      <c r="J9" s="20">
        <f>ROUND(N9/K9,4)</f>
        <v>-0.01</v>
      </c>
      <c r="K9" s="26">
        <v>38280017.0339</v>
      </c>
      <c r="L9" s="22">
        <v>10000</v>
      </c>
      <c r="M9" s="22">
        <v>2250</v>
      </c>
      <c r="N9" s="23">
        <f>L9*M9*(I9-F9)%</f>
        <v>-384118.06675804948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>$C$2</f>
        <v>44417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>ROUND(N10/K10,4)</f>
        <v>-8.6E-3</v>
      </c>
      <c r="K10" s="21">
        <v>37238864.110200003</v>
      </c>
      <c r="L10" s="22">
        <v>500</v>
      </c>
      <c r="M10" s="22">
        <v>45832.66</v>
      </c>
      <c r="N10" s="23">
        <f>L10*M10*(I10-F10)%</f>
        <v>-319303.90289662214</v>
      </c>
    </row>
    <row r="11" spans="1:14" s="24" customFormat="1" ht="15.75" customHeight="1" x14ac:dyDescent="0.25">
      <c r="A11" s="13">
        <v>3</v>
      </c>
      <c r="B11" s="14" t="s">
        <v>23</v>
      </c>
      <c r="C11" s="15">
        <f>$C$2</f>
        <v>44417</v>
      </c>
      <c r="D11" s="16">
        <v>43907</v>
      </c>
      <c r="E11" s="16">
        <v>47559</v>
      </c>
      <c r="F11" s="17">
        <v>101.04549396446048</v>
      </c>
      <c r="G11" s="25">
        <v>3.0000000000000001E-3</v>
      </c>
      <c r="H11" s="19" t="s">
        <v>20</v>
      </c>
      <c r="I11" s="17">
        <v>99.285102181783927</v>
      </c>
      <c r="J11" s="20">
        <f>ROUND(N11/K11,4)</f>
        <v>-2.3E-2</v>
      </c>
      <c r="K11" s="21">
        <v>38280017.0339</v>
      </c>
      <c r="L11" s="22">
        <v>50</v>
      </c>
      <c r="M11" s="22">
        <v>1000000</v>
      </c>
      <c r="N11" s="23">
        <f>L11*M11*(I11-F11)%</f>
        <v>-880195.89133827481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>$C$2</f>
        <v>44417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>ROUND(N12/K12,4)</f>
        <v>-5.4000000000000003E-3</v>
      </c>
      <c r="K12" s="21">
        <v>37716058.631999999</v>
      </c>
      <c r="L12" s="22">
        <v>1000</v>
      </c>
      <c r="M12" s="22">
        <v>100000</v>
      </c>
      <c r="N12" s="23">
        <f>L12*M12*(I12-F12)%</f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>$C$2</f>
        <v>44417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>ROUND(N13/K13,4)</f>
        <v>-0.1009</v>
      </c>
      <c r="K13" s="26">
        <v>36323139.914499998</v>
      </c>
      <c r="L13" s="22">
        <v>1200</v>
      </c>
      <c r="M13" s="22">
        <v>99840</v>
      </c>
      <c r="N13" s="23">
        <f>L13*M13*(I13-F13)%</f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>$C$2</f>
        <v>44417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>ROUND(N14/K14,4)</f>
        <v>6.8999999999999999E-3</v>
      </c>
      <c r="K14" s="35">
        <v>35983606.870399997</v>
      </c>
      <c r="L14" s="35">
        <v>425</v>
      </c>
      <c r="M14" s="35">
        <v>99820</v>
      </c>
      <c r="N14" s="36">
        <f>L14*M14*(I14-F14)%</f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40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40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4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44417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44417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44417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44417</v>
      </c>
      <c r="D21" s="48">
        <v>42934</v>
      </c>
      <c r="E21" s="48">
        <v>44760</v>
      </c>
      <c r="F21" s="49">
        <f>F9</f>
        <v>100.46318270450006</v>
      </c>
      <c r="G21" s="50">
        <f>G9</f>
        <v>1.4999999999999999E-2</v>
      </c>
      <c r="H21" s="51" t="s">
        <v>20</v>
      </c>
      <c r="I21" s="49">
        <f>I9</f>
        <v>98.755991296686503</v>
      </c>
      <c r="J21" s="52">
        <f>ROUND(N21/K21,4)</f>
        <v>-2.12E-2</v>
      </c>
      <c r="K21" s="53">
        <v>18153171.964400001</v>
      </c>
      <c r="L21" s="54">
        <v>10000</v>
      </c>
      <c r="M21" s="54">
        <f>M9</f>
        <v>2250</v>
      </c>
      <c r="N21" s="55">
        <f>L21*M21*(I21-F21)%</f>
        <v>-384118.06675804948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44417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2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customHeight="1" x14ac:dyDescent="0.25">
      <c r="A26" s="13">
        <v>1</v>
      </c>
      <c r="B26" s="14" t="s">
        <v>19</v>
      </c>
      <c r="C26" s="15">
        <f>$C$2</f>
        <v>44417</v>
      </c>
      <c r="D26" s="16">
        <v>43165</v>
      </c>
      <c r="E26" s="16">
        <v>44991</v>
      </c>
      <c r="F26" s="17">
        <f>F8</f>
        <v>99.481243463757764</v>
      </c>
      <c r="G26" s="25">
        <f>G8</f>
        <v>1.4999999999999999E-2</v>
      </c>
      <c r="H26" s="19" t="s">
        <v>20</v>
      </c>
      <c r="I26" s="17">
        <f>I8</f>
        <v>97.983396112703318</v>
      </c>
      <c r="J26" s="20">
        <f>ROUND(N26/K26,4)</f>
        <v>-6.7999999999999996E-3</v>
      </c>
      <c r="K26" s="21">
        <v>194455855.26530001</v>
      </c>
      <c r="L26" s="22">
        <v>22000</v>
      </c>
      <c r="M26" s="22">
        <v>4000</v>
      </c>
      <c r="N26" s="23">
        <f>L26*M26*(I26-F26)%</f>
        <v>-1318105.6689279126</v>
      </c>
    </row>
    <row r="27" spans="1:14" s="24" customFormat="1" ht="15.75" customHeight="1" x14ac:dyDescent="0.25">
      <c r="A27" s="13">
        <v>2</v>
      </c>
      <c r="B27" s="14" t="s">
        <v>23</v>
      </c>
      <c r="C27" s="15">
        <f>$C$2</f>
        <v>44417</v>
      </c>
      <c r="D27" s="16">
        <v>43907</v>
      </c>
      <c r="E27" s="16">
        <v>47559</v>
      </c>
      <c r="F27" s="17">
        <f>F11</f>
        <v>101.04549396446048</v>
      </c>
      <c r="G27" s="25">
        <f>G11</f>
        <v>3.0000000000000001E-3</v>
      </c>
      <c r="H27" s="19" t="str">
        <f>H11</f>
        <v>Markup</v>
      </c>
      <c r="I27" s="17">
        <f>I11</f>
        <v>99.285102181783927</v>
      </c>
      <c r="J27" s="20">
        <f>ROUND(N27/K27,4)</f>
        <v>-2.7000000000000001E-3</v>
      </c>
      <c r="K27" s="21">
        <v>194455855.26530001</v>
      </c>
      <c r="L27" s="22">
        <v>30</v>
      </c>
      <c r="M27" s="22">
        <f>M11</f>
        <v>1000000</v>
      </c>
      <c r="N27" s="23">
        <f>L27*M27*(I27-F27)%</f>
        <v>-528117.53480296489</v>
      </c>
    </row>
    <row r="28" spans="1:14" s="24" customFormat="1" hidden="1" x14ac:dyDescent="0.25">
      <c r="A28" s="13">
        <v>2</v>
      </c>
      <c r="B28" s="14" t="s">
        <v>31</v>
      </c>
      <c r="C28" s="15">
        <f>$C$2</f>
        <v>44417</v>
      </c>
      <c r="D28" s="16">
        <f>D34</f>
        <v>43054</v>
      </c>
      <c r="E28" s="16">
        <f>E34</f>
        <v>44515</v>
      </c>
      <c r="F28" s="17">
        <f>F34</f>
        <v>99.88973670175146</v>
      </c>
      <c r="G28" s="18">
        <f>G34</f>
        <v>5.0000000000000001E-3</v>
      </c>
      <c r="H28" s="17" t="s">
        <v>20</v>
      </c>
      <c r="I28" s="17">
        <f>I34</f>
        <v>99.691083426902537</v>
      </c>
      <c r="J28" s="20">
        <f>ROUND(N28/K28,4)</f>
        <v>-2.0000000000000001E-4</v>
      </c>
      <c r="K28" s="21">
        <v>174461790.3479</v>
      </c>
      <c r="L28" s="22">
        <v>500</v>
      </c>
      <c r="M28" s="22">
        <f>M34</f>
        <v>36795.360000000001</v>
      </c>
      <c r="N28" s="23">
        <f>L28*M28*(I28-F28)%</f>
        <v>-36547.593816225235</v>
      </c>
    </row>
    <row r="29" spans="1:14" s="24" customFormat="1" ht="15.75" customHeight="1" x14ac:dyDescent="0.25">
      <c r="A29" s="45"/>
      <c r="B29" s="46"/>
      <c r="C29" s="47"/>
      <c r="D29" s="48"/>
      <c r="E29" s="48"/>
      <c r="F29" s="49"/>
      <c r="G29" s="56"/>
      <c r="H29" s="51"/>
      <c r="I29" s="49"/>
      <c r="J29" s="52"/>
      <c r="K29" s="53"/>
      <c r="L29" s="54"/>
      <c r="M29" s="54"/>
      <c r="N29" s="55"/>
    </row>
    <row r="30" spans="1:14" s="24" customFormat="1" ht="15.75" customHeight="1" x14ac:dyDescent="0.25">
      <c r="A30" s="45"/>
      <c r="B30" s="46"/>
      <c r="C30" s="47"/>
      <c r="D30" s="48"/>
      <c r="E30" s="48"/>
      <c r="F30" s="49"/>
      <c r="G30" s="50"/>
      <c r="H30" s="51"/>
      <c r="I30" s="49"/>
      <c r="J30" s="52"/>
      <c r="K30" s="53"/>
      <c r="L30" s="54"/>
      <c r="M30" s="54"/>
      <c r="N30" s="55"/>
    </row>
    <row r="31" spans="1:14" s="24" customFormat="1" ht="15.75" hidden="1" customHeight="1" x14ac:dyDescent="0.25">
      <c r="A31" s="9" t="s">
        <v>33</v>
      </c>
      <c r="B31" s="46"/>
      <c r="C31" s="47"/>
      <c r="D31" s="48"/>
      <c r="E31" s="48"/>
      <c r="F31" s="49"/>
      <c r="G31" s="50"/>
      <c r="H31" s="51"/>
      <c r="I31" s="49"/>
      <c r="J31" s="52"/>
      <c r="K31" s="53"/>
      <c r="L31" s="54"/>
      <c r="M31" s="54"/>
      <c r="N31" s="55"/>
    </row>
    <row r="32" spans="1:14" ht="47.25" hidden="1" x14ac:dyDescent="0.25">
      <c r="A32" s="10" t="s">
        <v>3</v>
      </c>
      <c r="B32" s="10" t="s">
        <v>4</v>
      </c>
      <c r="C32" s="10" t="s">
        <v>5</v>
      </c>
      <c r="D32" s="10" t="s">
        <v>6</v>
      </c>
      <c r="E32" s="10" t="s">
        <v>7</v>
      </c>
      <c r="F32" s="10" t="s">
        <v>8</v>
      </c>
      <c r="G32" s="11" t="s">
        <v>9</v>
      </c>
      <c r="H32" s="10" t="s">
        <v>10</v>
      </c>
      <c r="I32" s="10" t="s">
        <v>11</v>
      </c>
      <c r="J32" s="10" t="s">
        <v>12</v>
      </c>
      <c r="K32" s="12" t="s">
        <v>13</v>
      </c>
      <c r="L32" s="12" t="s">
        <v>14</v>
      </c>
      <c r="M32" s="12" t="s">
        <v>15</v>
      </c>
      <c r="N32" s="10" t="s">
        <v>16</v>
      </c>
    </row>
    <row r="33" spans="1:14" s="24" customFormat="1" hidden="1" x14ac:dyDescent="0.25">
      <c r="A33" s="13">
        <v>1</v>
      </c>
      <c r="B33" s="14" t="s">
        <v>34</v>
      </c>
      <c r="C33" s="15">
        <f>$C$2</f>
        <v>44417</v>
      </c>
      <c r="D33" s="16">
        <v>43069</v>
      </c>
      <c r="E33" s="16">
        <v>45260</v>
      </c>
      <c r="F33" s="17">
        <v>100.9637863938339</v>
      </c>
      <c r="G33" s="25">
        <v>1.4999999999999999E-2</v>
      </c>
      <c r="H33" s="17" t="s">
        <v>20</v>
      </c>
      <c r="I33" s="17">
        <v>99.171288187300618</v>
      </c>
      <c r="J33" s="20">
        <f>ROUND(N33/K33,4)</f>
        <v>-2.8000000000000001E-2</v>
      </c>
      <c r="K33" s="26">
        <v>59411885.575999998</v>
      </c>
      <c r="L33" s="22">
        <v>1853</v>
      </c>
      <c r="M33" s="22">
        <v>50000</v>
      </c>
      <c r="N33" s="23">
        <f>L33*M33*(I33-F33)%</f>
        <v>-1660749.5883530853</v>
      </c>
    </row>
    <row r="34" spans="1:14" s="24" customFormat="1" hidden="1" x14ac:dyDescent="0.25">
      <c r="A34" s="13">
        <v>1</v>
      </c>
      <c r="B34" s="14" t="s">
        <v>31</v>
      </c>
      <c r="C34" s="15">
        <f>$C$2</f>
        <v>44417</v>
      </c>
      <c r="D34" s="16">
        <v>43054</v>
      </c>
      <c r="E34" s="16">
        <v>44515</v>
      </c>
      <c r="F34" s="17">
        <v>99.88973670175146</v>
      </c>
      <c r="G34" s="18">
        <v>5.0000000000000001E-3</v>
      </c>
      <c r="H34" s="17" t="s">
        <v>20</v>
      </c>
      <c r="I34" s="17">
        <v>99.691083426902537</v>
      </c>
      <c r="J34" s="20">
        <f>ROUND(N34/K34,4)</f>
        <v>-4.4000000000000003E-3</v>
      </c>
      <c r="K34" s="21">
        <v>56696520.756300002</v>
      </c>
      <c r="L34" s="22">
        <v>3450</v>
      </c>
      <c r="M34" s="22">
        <v>36795.360000000001</v>
      </c>
      <c r="N34" s="23">
        <f>L34*M34*(I34-F34)%</f>
        <v>-252178.39733195415</v>
      </c>
    </row>
    <row r="35" spans="1:14" s="24" customFormat="1" ht="21" hidden="1" customHeight="1" x14ac:dyDescent="0.25">
      <c r="A35" s="13">
        <v>1</v>
      </c>
      <c r="B35" s="14" t="s">
        <v>22</v>
      </c>
      <c r="C35" s="15">
        <f>$C$2</f>
        <v>44417</v>
      </c>
      <c r="D35" s="16">
        <v>42768</v>
      </c>
      <c r="E35" s="16">
        <v>44959</v>
      </c>
      <c r="F35" s="20">
        <f>F10</f>
        <v>87.410891850704047</v>
      </c>
      <c r="G35" s="57">
        <f>G10</f>
        <v>1.4999999999999999E-2</v>
      </c>
      <c r="H35" s="17" t="str">
        <f>H10</f>
        <v>Markup</v>
      </c>
      <c r="I35" s="20">
        <f>I10</f>
        <v>86.017545259445228</v>
      </c>
      <c r="J35" s="20">
        <f>ROUND(N35/K35,4)</f>
        <v>-9.4999999999999998E-3</v>
      </c>
      <c r="K35" s="21">
        <v>67035065.775899999</v>
      </c>
      <c r="L35" s="22">
        <v>1000</v>
      </c>
      <c r="M35" s="22">
        <f>M10</f>
        <v>45832.66</v>
      </c>
      <c r="N35" s="58">
        <f>L35*M35*(I35-F35)%</f>
        <v>-638607.80579324428</v>
      </c>
    </row>
    <row r="36" spans="1:14" s="24" customFormat="1" ht="21" hidden="1" customHeight="1" x14ac:dyDescent="0.25">
      <c r="A36" s="13">
        <v>2</v>
      </c>
      <c r="B36" s="14" t="s">
        <v>35</v>
      </c>
      <c r="C36" s="15">
        <f>C35</f>
        <v>44417</v>
      </c>
      <c r="D36" s="16">
        <v>43839</v>
      </c>
      <c r="E36" s="16">
        <v>47492</v>
      </c>
      <c r="F36" s="20">
        <v>99.595304073382522</v>
      </c>
      <c r="G36" s="57">
        <v>-1.5E-3</v>
      </c>
      <c r="H36" s="19" t="s">
        <v>18</v>
      </c>
      <c r="I36" s="20">
        <v>100.59486125493441</v>
      </c>
      <c r="J36" s="20">
        <f>ROUND(N36/K36,4)</f>
        <v>5.2900000000000003E-2</v>
      </c>
      <c r="K36" s="21">
        <v>67035065.775899999</v>
      </c>
      <c r="L36" s="22">
        <v>355</v>
      </c>
      <c r="M36" s="22">
        <v>1000000</v>
      </c>
      <c r="N36" s="58">
        <f>L36*M36*(I36-F36)%</f>
        <v>3548427.9945092197</v>
      </c>
    </row>
    <row r="37" spans="1:14" s="24" customFormat="1" x14ac:dyDescent="0.25">
      <c r="A37" s="45"/>
      <c r="B37" s="46"/>
      <c r="C37" s="47"/>
      <c r="D37" s="48"/>
      <c r="E37" s="48"/>
      <c r="F37" s="49"/>
      <c r="G37" s="50"/>
      <c r="H37" s="51"/>
      <c r="I37" s="49"/>
      <c r="J37" s="52"/>
      <c r="K37" s="54"/>
      <c r="L37" s="54"/>
      <c r="M37" s="54"/>
      <c r="N37" s="55"/>
    </row>
    <row r="38" spans="1:14" x14ac:dyDescent="0.25">
      <c r="A38" s="9" t="s">
        <v>36</v>
      </c>
    </row>
    <row r="39" spans="1:14" ht="47.25" x14ac:dyDescent="0.25">
      <c r="A39" s="59" t="s">
        <v>3</v>
      </c>
      <c r="B39" s="59" t="s">
        <v>4</v>
      </c>
      <c r="C39" s="59" t="s">
        <v>5</v>
      </c>
      <c r="D39" s="59" t="s">
        <v>6</v>
      </c>
      <c r="E39" s="59" t="s">
        <v>7</v>
      </c>
      <c r="F39" s="59" t="s">
        <v>8</v>
      </c>
      <c r="G39" s="60" t="s">
        <v>9</v>
      </c>
      <c r="H39" s="59" t="s">
        <v>10</v>
      </c>
      <c r="I39" s="59" t="s">
        <v>11</v>
      </c>
      <c r="J39" s="59" t="s">
        <v>12</v>
      </c>
      <c r="K39" s="61" t="s">
        <v>13</v>
      </c>
      <c r="L39" s="61" t="s">
        <v>14</v>
      </c>
      <c r="M39" s="61" t="s">
        <v>15</v>
      </c>
      <c r="N39" s="62" t="s">
        <v>16</v>
      </c>
    </row>
    <row r="40" spans="1:14" s="24" customFormat="1" ht="15.75" hidden="1" customHeight="1" x14ac:dyDescent="0.25">
      <c r="A40" s="13">
        <v>1</v>
      </c>
      <c r="B40" s="14" t="s">
        <v>17</v>
      </c>
      <c r="C40" s="15">
        <f>$C$2</f>
        <v>44417</v>
      </c>
      <c r="D40" s="16">
        <v>42446</v>
      </c>
      <c r="E40" s="16">
        <v>46098</v>
      </c>
      <c r="F40" s="17">
        <f>F7</f>
        <v>90.346136978840605</v>
      </c>
      <c r="G40" s="18">
        <f>G7</f>
        <v>-1.5E-3</v>
      </c>
      <c r="H40" s="19" t="str">
        <f>H7</f>
        <v>Markdown</v>
      </c>
      <c r="I40" s="17">
        <f>I7</f>
        <v>90.893496104903164</v>
      </c>
      <c r="J40" s="20">
        <f>ROUND(N40/K40,4)</f>
        <v>1.06E-2</v>
      </c>
      <c r="K40" s="22">
        <v>12900609.9385</v>
      </c>
      <c r="L40" s="22">
        <v>5000</v>
      </c>
      <c r="M40" s="22">
        <f>M7</f>
        <v>4991</v>
      </c>
      <c r="N40" s="58">
        <f>L40*M40*(I40-F40)%</f>
        <v>136593.46990891176</v>
      </c>
    </row>
    <row r="41" spans="1:14" s="24" customFormat="1" ht="15.75" hidden="1" customHeight="1" x14ac:dyDescent="0.25">
      <c r="A41" s="85">
        <v>2</v>
      </c>
      <c r="B41" s="84" t="s">
        <v>28</v>
      </c>
      <c r="C41" s="83">
        <f>$C$2</f>
        <v>44417</v>
      </c>
      <c r="D41" s="82">
        <v>41325</v>
      </c>
      <c r="E41" s="82">
        <v>44247</v>
      </c>
      <c r="F41" s="80" t="e">
        <f>#REF!</f>
        <v>#REF!</v>
      </c>
      <c r="G41" s="81" t="e">
        <f>#REF!</f>
        <v>#REF!</v>
      </c>
      <c r="H41" s="80" t="e">
        <f>#REF!</f>
        <v>#REF!</v>
      </c>
      <c r="I41" s="80" t="e">
        <f>#REF!</f>
        <v>#REF!</v>
      </c>
      <c r="J41" s="79" t="e">
        <f>ROUND(N41/K41,4)</f>
        <v>#REF!</v>
      </c>
      <c r="K41" s="78">
        <v>14050427.3233</v>
      </c>
      <c r="L41" s="78">
        <v>6581</v>
      </c>
      <c r="M41" s="78" t="e">
        <f>#REF!</f>
        <v>#REF!</v>
      </c>
      <c r="N41" s="77" t="e">
        <f>L41*M41*(I41-F41)%</f>
        <v>#REF!</v>
      </c>
    </row>
    <row r="42" spans="1:14" s="24" customFormat="1" ht="15.75" customHeight="1" x14ac:dyDescent="0.25">
      <c r="A42" s="13">
        <v>1</v>
      </c>
      <c r="B42" s="14" t="s">
        <v>23</v>
      </c>
      <c r="C42" s="15">
        <f>$C$2</f>
        <v>44417</v>
      </c>
      <c r="D42" s="16">
        <f>D11</f>
        <v>43907</v>
      </c>
      <c r="E42" s="16">
        <f>E11</f>
        <v>47559</v>
      </c>
      <c r="F42" s="17">
        <f>F11</f>
        <v>101.04549396446048</v>
      </c>
      <c r="G42" s="63">
        <f>G11</f>
        <v>3.0000000000000001E-3</v>
      </c>
      <c r="H42" s="16" t="str">
        <f>H11</f>
        <v>Markup</v>
      </c>
      <c r="I42" s="17">
        <f>I11</f>
        <v>99.285102181783927</v>
      </c>
      <c r="J42" s="20">
        <f>ROUND(N42/K42,4)</f>
        <v>-2.7300000000000001E-2</v>
      </c>
      <c r="K42" s="22">
        <v>12873928.7863</v>
      </c>
      <c r="L42" s="22">
        <v>20</v>
      </c>
      <c r="M42" s="22">
        <f>M11</f>
        <v>1000000</v>
      </c>
      <c r="N42" s="58">
        <f>L42*M42*(I42-F42)%</f>
        <v>-352078.35653530993</v>
      </c>
    </row>
    <row r="43" spans="1:14" s="24" customFormat="1" x14ac:dyDescent="0.25">
      <c r="A43" s="13">
        <v>2</v>
      </c>
      <c r="B43" s="14" t="s">
        <v>21</v>
      </c>
      <c r="C43" s="15">
        <f>$C$2</f>
        <v>44417</v>
      </c>
      <c r="D43" s="16">
        <v>42934</v>
      </c>
      <c r="E43" s="16">
        <v>44760</v>
      </c>
      <c r="F43" s="17">
        <f>F9</f>
        <v>100.46318270450006</v>
      </c>
      <c r="G43" s="25">
        <f>G9</f>
        <v>1.4999999999999999E-2</v>
      </c>
      <c r="H43" s="19" t="str">
        <f>H9</f>
        <v>Markup</v>
      </c>
      <c r="I43" s="17">
        <f>I9</f>
        <v>98.755991296686503</v>
      </c>
      <c r="J43" s="20">
        <f>ROUND(N43/K43,4)</f>
        <v>-5.0700000000000002E-2</v>
      </c>
      <c r="K43" s="26">
        <v>12873928.7863</v>
      </c>
      <c r="L43" s="21">
        <v>17000</v>
      </c>
      <c r="M43" s="21">
        <f>M9</f>
        <v>2250</v>
      </c>
      <c r="N43" s="23">
        <f>L43*M43*(I43-F43)%</f>
        <v>-653000.71348868415</v>
      </c>
    </row>
    <row r="44" spans="1:14" s="24" customFormat="1" hidden="1" x14ac:dyDescent="0.25">
      <c r="A44" s="13">
        <v>2</v>
      </c>
      <c r="B44" s="14" t="s">
        <v>25</v>
      </c>
      <c r="C44" s="15">
        <f>$C$2</f>
        <v>44417</v>
      </c>
      <c r="D44" s="16">
        <v>42727</v>
      </c>
      <c r="E44" s="16">
        <v>46379</v>
      </c>
      <c r="F44" s="17">
        <v>100</v>
      </c>
      <c r="G44" s="25">
        <v>7.4999999999999997E-3</v>
      </c>
      <c r="H44" s="19" t="s">
        <v>20</v>
      </c>
      <c r="I44" s="17">
        <v>96.942099999999996</v>
      </c>
      <c r="J44" s="20">
        <f>ROUND(N44/K44,4)</f>
        <v>-0.1394</v>
      </c>
      <c r="K44" s="26">
        <v>12047074.527100001</v>
      </c>
      <c r="L44" s="21">
        <v>550</v>
      </c>
      <c r="M44" s="21">
        <f>M13</f>
        <v>99840</v>
      </c>
      <c r="N44" s="23">
        <f>L44*M44*(I44-F44)%</f>
        <v>-1679154.048000002</v>
      </c>
    </row>
    <row r="45" spans="1:14" s="24" customFormat="1" ht="15.75" hidden="1" customHeight="1" x14ac:dyDescent="0.25">
      <c r="A45" s="13">
        <v>2</v>
      </c>
      <c r="B45" s="14" t="s">
        <v>26</v>
      </c>
      <c r="C45" s="15">
        <f>$C$2</f>
        <v>44417</v>
      </c>
      <c r="D45" s="16">
        <v>42419</v>
      </c>
      <c r="E45" s="16">
        <v>46072</v>
      </c>
      <c r="F45" s="17">
        <f>F14</f>
        <v>96.321689848909429</v>
      </c>
      <c r="G45" s="18">
        <f>G14</f>
        <v>-1.5E-3</v>
      </c>
      <c r="H45" s="19" t="s">
        <v>18</v>
      </c>
      <c r="I45" s="17">
        <f>I14</f>
        <v>96.911010470544085</v>
      </c>
      <c r="J45" s="20">
        <f>ROUND(N45/K45,4)</f>
        <v>2.2800000000000001E-2</v>
      </c>
      <c r="K45" s="22">
        <v>12900609.9385</v>
      </c>
      <c r="L45" s="22">
        <v>500</v>
      </c>
      <c r="M45" s="22">
        <f>M14</f>
        <v>99820</v>
      </c>
      <c r="N45" s="58">
        <f>L45*M45*(I45-F45)%</f>
        <v>294129.92225785658</v>
      </c>
    </row>
    <row r="47" spans="1:14" x14ac:dyDescent="0.25">
      <c r="A47" s="9" t="s">
        <v>37</v>
      </c>
    </row>
    <row r="48" spans="1:14" ht="47.25" x14ac:dyDescent="0.25">
      <c r="A48" s="59" t="s">
        <v>3</v>
      </c>
      <c r="B48" s="59" t="s">
        <v>4</v>
      </c>
      <c r="C48" s="59" t="s">
        <v>5</v>
      </c>
      <c r="D48" s="59" t="s">
        <v>6</v>
      </c>
      <c r="E48" s="59" t="s">
        <v>7</v>
      </c>
      <c r="F48" s="59" t="s">
        <v>8</v>
      </c>
      <c r="G48" s="60" t="s">
        <v>9</v>
      </c>
      <c r="H48" s="59" t="s">
        <v>10</v>
      </c>
      <c r="I48" s="59" t="s">
        <v>11</v>
      </c>
      <c r="J48" s="59" t="s">
        <v>12</v>
      </c>
      <c r="K48" s="61" t="s">
        <v>13</v>
      </c>
      <c r="L48" s="61" t="s">
        <v>14</v>
      </c>
      <c r="M48" s="61" t="s">
        <v>15</v>
      </c>
      <c r="N48" s="10" t="s">
        <v>16</v>
      </c>
    </row>
    <row r="49" spans="1:14" ht="15.75" hidden="1" customHeight="1" x14ac:dyDescent="0.25">
      <c r="A49" s="13">
        <v>1</v>
      </c>
      <c r="B49" s="14" t="s">
        <v>28</v>
      </c>
      <c r="C49" s="15">
        <f>C40</f>
        <v>44417</v>
      </c>
      <c r="D49" s="15">
        <f>D41</f>
        <v>41325</v>
      </c>
      <c r="E49" s="15">
        <f>E41</f>
        <v>44247</v>
      </c>
      <c r="F49" s="64" t="e">
        <f>F41</f>
        <v>#REF!</v>
      </c>
      <c r="G49" s="18" t="e">
        <f>G41</f>
        <v>#REF!</v>
      </c>
      <c r="H49" s="25" t="e">
        <f>H41</f>
        <v>#REF!</v>
      </c>
      <c r="I49" s="64" t="e">
        <f>I41</f>
        <v>#REF!</v>
      </c>
      <c r="J49" s="20" t="e">
        <f>ROUND(N49/K49,4)</f>
        <v>#REF!</v>
      </c>
      <c r="K49" s="22">
        <v>1884883.0308000001</v>
      </c>
      <c r="L49" s="22">
        <v>3000</v>
      </c>
      <c r="M49" s="22" t="e">
        <f>M41</f>
        <v>#REF!</v>
      </c>
      <c r="N49" s="23" t="e">
        <f>L49*M49*(I49-F49)%</f>
        <v>#REF!</v>
      </c>
    </row>
    <row r="50" spans="1:14" s="24" customFormat="1" ht="15.75" hidden="1" customHeight="1" x14ac:dyDescent="0.25">
      <c r="A50" s="13">
        <v>1</v>
      </c>
      <c r="B50" s="14" t="s">
        <v>29</v>
      </c>
      <c r="C50" s="15">
        <f>$C$2</f>
        <v>44417</v>
      </c>
      <c r="D50" s="16">
        <v>41912</v>
      </c>
      <c r="E50" s="16">
        <v>45565</v>
      </c>
      <c r="F50" s="17">
        <f>F42</f>
        <v>101.04549396446048</v>
      </c>
      <c r="G50" s="57">
        <f>G42</f>
        <v>3.0000000000000001E-3</v>
      </c>
      <c r="H50" s="17" t="str">
        <f>H42</f>
        <v>Markup</v>
      </c>
      <c r="I50" s="17">
        <f>I42</f>
        <v>99.285102181783927</v>
      </c>
      <c r="J50" s="20">
        <f>ROUND(N50/K50,4)</f>
        <v>-48.548900000000003</v>
      </c>
      <c r="K50" s="22">
        <v>1814095.6936999999</v>
      </c>
      <c r="L50" s="22">
        <v>5003</v>
      </c>
      <c r="M50" s="22">
        <f>M42</f>
        <v>1000000</v>
      </c>
      <c r="N50" s="23">
        <f>L50*M50*(I50-F50)%</f>
        <v>-88072400.887307778</v>
      </c>
    </row>
    <row r="51" spans="1:14" s="24" customFormat="1" ht="15.75" hidden="1" customHeight="1" x14ac:dyDescent="0.25">
      <c r="A51" s="13">
        <v>1</v>
      </c>
      <c r="B51" s="14" t="s">
        <v>34</v>
      </c>
      <c r="C51" s="15">
        <f>$C$2</f>
        <v>44417</v>
      </c>
      <c r="D51" s="16">
        <v>43069</v>
      </c>
      <c r="E51" s="16">
        <v>45260</v>
      </c>
      <c r="F51" s="17">
        <f>F33</f>
        <v>100.9637863938339</v>
      </c>
      <c r="G51" s="25">
        <f>G33</f>
        <v>1.4999999999999999E-2</v>
      </c>
      <c r="H51" s="65" t="str">
        <f>H33</f>
        <v>Markup</v>
      </c>
      <c r="I51" s="17">
        <f>I33</f>
        <v>99.171288187300618</v>
      </c>
      <c r="J51" s="20">
        <f>ROUND(N51/K51,4)</f>
        <v>-7.4800000000000005E-2</v>
      </c>
      <c r="K51" s="26">
        <v>1557835.1194</v>
      </c>
      <c r="L51" s="22">
        <v>130</v>
      </c>
      <c r="M51" s="22">
        <f>M33</f>
        <v>50000</v>
      </c>
      <c r="N51" s="23">
        <f>L51*M51*(I51-F51)%</f>
        <v>-116512.38342466329</v>
      </c>
    </row>
    <row r="52" spans="1:14" s="24" customFormat="1" ht="15.75" customHeight="1" x14ac:dyDescent="0.25">
      <c r="A52" s="13">
        <v>1</v>
      </c>
      <c r="B52" s="14" t="s">
        <v>21</v>
      </c>
      <c r="C52" s="15">
        <f>$C$2</f>
        <v>44417</v>
      </c>
      <c r="D52" s="16">
        <v>42934</v>
      </c>
      <c r="E52" s="16">
        <v>44760</v>
      </c>
      <c r="F52" s="17">
        <f>F9</f>
        <v>100.46318270450006</v>
      </c>
      <c r="G52" s="25">
        <f>G9</f>
        <v>1.4999999999999999E-2</v>
      </c>
      <c r="H52" s="19" t="str">
        <f>H9</f>
        <v>Markup</v>
      </c>
      <c r="I52" s="17">
        <f>I9</f>
        <v>98.755991296686503</v>
      </c>
      <c r="J52" s="20">
        <f>ROUND(N52/K52,4)</f>
        <v>-0.1242</v>
      </c>
      <c r="K52" s="26">
        <v>1545939.135</v>
      </c>
      <c r="L52" s="21">
        <v>5000</v>
      </c>
      <c r="M52" s="21">
        <f>M43</f>
        <v>2250</v>
      </c>
      <c r="N52" s="23">
        <f>L52*M52*(I52-F52)%</f>
        <v>-192059.03337902474</v>
      </c>
    </row>
    <row r="53" spans="1:14" s="24" customFormat="1" ht="15.75" hidden="1" customHeight="1" x14ac:dyDescent="0.25">
      <c r="A53" s="13">
        <v>3</v>
      </c>
      <c r="B53" s="14" t="s">
        <v>25</v>
      </c>
      <c r="C53" s="15">
        <f>$C$2</f>
        <v>44417</v>
      </c>
      <c r="D53" s="16">
        <v>42727</v>
      </c>
      <c r="E53" s="16">
        <v>46379</v>
      </c>
      <c r="F53" s="17">
        <v>100</v>
      </c>
      <c r="G53" s="25">
        <v>7.4999999999999997E-3</v>
      </c>
      <c r="H53" s="19" t="s">
        <v>20</v>
      </c>
      <c r="I53" s="17">
        <v>96.942099999999996</v>
      </c>
      <c r="J53" s="20">
        <f>ROUND(N53/K53,4)</f>
        <v>-9.8500000000000004E-2</v>
      </c>
      <c r="K53" s="26">
        <v>1549274.1802999999</v>
      </c>
      <c r="L53" s="21">
        <v>50</v>
      </c>
      <c r="M53" s="21">
        <f>M44</f>
        <v>99840</v>
      </c>
      <c r="N53" s="23">
        <f>L53*M53*(I53-F53)%</f>
        <v>-152650.36800000019</v>
      </c>
    </row>
    <row r="54" spans="1:14" s="24" customFormat="1" hidden="1" x14ac:dyDescent="0.25">
      <c r="A54" s="13">
        <v>3</v>
      </c>
      <c r="B54" s="14" t="s">
        <v>38</v>
      </c>
      <c r="C54" s="15">
        <f>$C$2</f>
        <v>44417</v>
      </c>
      <c r="D54" s="16">
        <v>43055</v>
      </c>
      <c r="E54" s="16">
        <v>44881</v>
      </c>
      <c r="F54" s="17">
        <v>97.646500000000003</v>
      </c>
      <c r="G54" s="18">
        <f>G9</f>
        <v>1.4999999999999999E-2</v>
      </c>
      <c r="H54" s="18" t="str">
        <f>H9</f>
        <v>Markup</v>
      </c>
      <c r="I54" s="64">
        <f>I9</f>
        <v>98.755991296686503</v>
      </c>
      <c r="J54" s="20">
        <f>ROUND(N54/K54,4)</f>
        <v>1E-3</v>
      </c>
      <c r="K54" s="21">
        <f>K50</f>
        <v>1814095.6936999999</v>
      </c>
      <c r="L54" s="22">
        <v>72</v>
      </c>
      <c r="M54" s="22">
        <f>M9</f>
        <v>2250</v>
      </c>
      <c r="N54" s="58">
        <f>L54*M54*(I54-F54)%</f>
        <v>1797.3759006321293</v>
      </c>
    </row>
    <row r="55" spans="1:14" s="24" customFormat="1" hidden="1" x14ac:dyDescent="0.25">
      <c r="A55" s="13">
        <v>2</v>
      </c>
      <c r="B55" s="14" t="s">
        <v>26</v>
      </c>
      <c r="C55" s="15">
        <f>$C$2</f>
        <v>44417</v>
      </c>
      <c r="D55" s="16">
        <v>42419</v>
      </c>
      <c r="E55" s="16">
        <v>46072</v>
      </c>
      <c r="F55" s="17">
        <f>F45</f>
        <v>96.321689848909429</v>
      </c>
      <c r="G55" s="18">
        <f>G45</f>
        <v>-1.5E-3</v>
      </c>
      <c r="H55" s="19" t="str">
        <f>H45</f>
        <v>Markdown</v>
      </c>
      <c r="I55" s="17">
        <f>I45</f>
        <v>96.911010470544085</v>
      </c>
      <c r="J55" s="20">
        <f>ROUND(N55/K55,4)</f>
        <v>4.8599999999999997E-2</v>
      </c>
      <c r="K55" s="22">
        <v>1814095.6936999999</v>
      </c>
      <c r="L55" s="22">
        <v>150</v>
      </c>
      <c r="M55" s="22">
        <f>M45</f>
        <v>99820</v>
      </c>
      <c r="N55" s="58">
        <f>L55*M55*(I55-F55)%</f>
        <v>88238.976677356986</v>
      </c>
    </row>
    <row r="56" spans="1:14" s="24" customFormat="1" ht="21" hidden="1" customHeight="1" x14ac:dyDescent="0.25">
      <c r="A56" s="13">
        <v>3</v>
      </c>
      <c r="B56" s="14" t="s">
        <v>35</v>
      </c>
      <c r="C56" s="15">
        <f>C55</f>
        <v>44417</v>
      </c>
      <c r="D56" s="16">
        <f>D36</f>
        <v>43839</v>
      </c>
      <c r="E56" s="16">
        <f>E36</f>
        <v>47492</v>
      </c>
      <c r="F56" s="17">
        <f>F36</f>
        <v>99.595304073382522</v>
      </c>
      <c r="G56" s="63">
        <f>G36</f>
        <v>-1.5E-3</v>
      </c>
      <c r="H56" s="17" t="str">
        <f>H36</f>
        <v>Markdown</v>
      </c>
      <c r="I56" s="20">
        <f>I36</f>
        <v>100.59486125493441</v>
      </c>
      <c r="J56" s="20">
        <f>ROUND(N56/K56,4)</f>
        <v>0.1928</v>
      </c>
      <c r="K56" s="21">
        <v>1814095.6936999999</v>
      </c>
      <c r="L56" s="22">
        <v>35</v>
      </c>
      <c r="M56" s="22">
        <f>M36</f>
        <v>1000000</v>
      </c>
      <c r="N56" s="58">
        <f>L56*M56*(I56-F56)%</f>
        <v>349845.01354316249</v>
      </c>
    </row>
    <row r="57" spans="1:14" s="24" customFormat="1" x14ac:dyDescent="0.25">
      <c r="A57" s="45"/>
      <c r="B57" s="46"/>
      <c r="C57" s="47"/>
      <c r="D57" s="48"/>
      <c r="E57" s="48"/>
      <c r="F57" s="49"/>
      <c r="G57" s="50"/>
      <c r="H57" s="51"/>
      <c r="I57" s="49"/>
      <c r="J57" s="52"/>
      <c r="K57" s="54"/>
      <c r="L57" s="54"/>
      <c r="M57" s="54"/>
      <c r="N57" s="55"/>
    </row>
    <row r="59" spans="1:14" hidden="1" x14ac:dyDescent="0.25">
      <c r="A59" s="9" t="s">
        <v>39</v>
      </c>
    </row>
    <row r="60" spans="1:14" ht="50.25" hidden="1" customHeight="1" x14ac:dyDescent="0.25">
      <c r="A60" s="59" t="s">
        <v>3</v>
      </c>
      <c r="B60" s="59" t="s">
        <v>4</v>
      </c>
      <c r="C60" s="59" t="s">
        <v>5</v>
      </c>
      <c r="D60" s="59" t="s">
        <v>6</v>
      </c>
      <c r="E60" s="59" t="s">
        <v>7</v>
      </c>
      <c r="F60" s="59" t="s">
        <v>8</v>
      </c>
      <c r="G60" s="60" t="s">
        <v>9</v>
      </c>
      <c r="H60" s="59" t="s">
        <v>10</v>
      </c>
      <c r="I60" s="59" t="s">
        <v>11</v>
      </c>
      <c r="J60" s="59" t="s">
        <v>12</v>
      </c>
      <c r="K60" s="61" t="s">
        <v>13</v>
      </c>
      <c r="L60" s="61" t="s">
        <v>14</v>
      </c>
      <c r="M60" s="61" t="s">
        <v>15</v>
      </c>
      <c r="N60" s="59" t="s">
        <v>16</v>
      </c>
    </row>
    <row r="61" spans="1:14" s="24" customFormat="1" ht="15.75" hidden="1" customHeight="1" x14ac:dyDescent="0.25">
      <c r="A61" s="13">
        <v>1</v>
      </c>
      <c r="B61" s="14" t="s">
        <v>34</v>
      </c>
      <c r="C61" s="15">
        <f>$C$2</f>
        <v>44417</v>
      </c>
      <c r="D61" s="16">
        <v>43069</v>
      </c>
      <c r="E61" s="16">
        <v>45260</v>
      </c>
      <c r="F61" s="17">
        <f>F33</f>
        <v>100.9637863938339</v>
      </c>
      <c r="G61" s="63">
        <f>G33</f>
        <v>1.4999999999999999E-2</v>
      </c>
      <c r="H61" s="17" t="str">
        <f>H33</f>
        <v>Markup</v>
      </c>
      <c r="I61" s="17">
        <f>I33</f>
        <v>99.171288187300618</v>
      </c>
      <c r="J61" s="20">
        <f>ROUND(N61/K61,4)</f>
        <v>-3.1199999999999999E-2</v>
      </c>
      <c r="K61" s="26">
        <v>1436043.5031000001</v>
      </c>
      <c r="L61" s="22">
        <v>50</v>
      </c>
      <c r="M61" s="22">
        <f>M51</f>
        <v>50000</v>
      </c>
      <c r="N61" s="23">
        <f>L61*M61*(I61-F61)%</f>
        <v>-44812.455163332037</v>
      </c>
    </row>
    <row r="62" spans="1:14" s="24" customFormat="1" hidden="1" x14ac:dyDescent="0.25">
      <c r="A62" s="13">
        <v>1</v>
      </c>
      <c r="B62" s="14" t="s">
        <v>31</v>
      </c>
      <c r="C62" s="15">
        <f>$C$2</f>
        <v>44417</v>
      </c>
      <c r="D62" s="16">
        <v>43054</v>
      </c>
      <c r="E62" s="16">
        <v>44515</v>
      </c>
      <c r="F62" s="17">
        <f>F34</f>
        <v>99.88973670175146</v>
      </c>
      <c r="G62" s="57">
        <f>G34</f>
        <v>5.0000000000000001E-3</v>
      </c>
      <c r="H62" s="17" t="str">
        <f>H34</f>
        <v>Markup</v>
      </c>
      <c r="I62" s="17">
        <f>I34</f>
        <v>99.691083426902537</v>
      </c>
      <c r="J62" s="20">
        <f>ROUND(N62/K62,4)</f>
        <v>-2.5000000000000001E-3</v>
      </c>
      <c r="K62" s="21">
        <v>1448031.0992999999</v>
      </c>
      <c r="L62" s="22">
        <v>50</v>
      </c>
      <c r="M62" s="22">
        <f>M34</f>
        <v>36795.360000000001</v>
      </c>
      <c r="N62" s="23">
        <f>L62*M62*(I62-F62)%</f>
        <v>-3654.759381622524</v>
      </c>
    </row>
    <row r="63" spans="1:14" s="24" customFormat="1" hidden="1" x14ac:dyDescent="0.25">
      <c r="A63" s="13">
        <v>1</v>
      </c>
      <c r="B63" s="14" t="s">
        <v>22</v>
      </c>
      <c r="C63" s="15">
        <f>$C$2</f>
        <v>44417</v>
      </c>
      <c r="D63" s="16">
        <v>42768</v>
      </c>
      <c r="E63" s="16">
        <v>44959</v>
      </c>
      <c r="F63" s="20">
        <f>F35</f>
        <v>87.410891850704047</v>
      </c>
      <c r="G63" s="57">
        <f>G35</f>
        <v>1.4999999999999999E-2</v>
      </c>
      <c r="H63" s="17" t="str">
        <f>H35</f>
        <v>Markup</v>
      </c>
      <c r="I63" s="20">
        <f>I35</f>
        <v>86.017545259445228</v>
      </c>
      <c r="J63" s="20">
        <f>ROUND(N63/K63,4)</f>
        <v>-1.95E-2</v>
      </c>
      <c r="K63" s="21">
        <v>1312435.9380999999</v>
      </c>
      <c r="L63" s="22">
        <v>40</v>
      </c>
      <c r="M63" s="22">
        <f>M35</f>
        <v>45832.66</v>
      </c>
      <c r="N63" s="58">
        <f>L63*M63*(I63-F63)%</f>
        <v>-25544.312231729771</v>
      </c>
    </row>
    <row r="64" spans="1:14" s="24" customFormat="1" ht="21" hidden="1" customHeight="1" x14ac:dyDescent="0.25">
      <c r="A64" s="13">
        <v>2</v>
      </c>
      <c r="B64" s="14" t="s">
        <v>35</v>
      </c>
      <c r="C64" s="15">
        <f>C63</f>
        <v>44417</v>
      </c>
      <c r="D64" s="16">
        <f>D36</f>
        <v>43839</v>
      </c>
      <c r="E64" s="16">
        <f>E36</f>
        <v>47492</v>
      </c>
      <c r="F64" s="20">
        <v>100.15263972144623</v>
      </c>
      <c r="G64" s="57">
        <f>G36</f>
        <v>-1.5E-3</v>
      </c>
      <c r="H64" s="17" t="str">
        <f>H36</f>
        <v>Markdown</v>
      </c>
      <c r="I64" s="20">
        <f>I36</f>
        <v>100.59486125493441</v>
      </c>
      <c r="J64" s="20">
        <f>ROUND(N64/K64,4)</f>
        <v>3.3700000000000001E-2</v>
      </c>
      <c r="K64" s="21">
        <v>1312435.9380999999</v>
      </c>
      <c r="L64" s="22">
        <v>10</v>
      </c>
      <c r="M64" s="22">
        <f>M36</f>
        <v>1000000</v>
      </c>
      <c r="N64" s="58">
        <f>L64*M64*(I64-F64)%</f>
        <v>44222.153348817985</v>
      </c>
    </row>
    <row r="65" spans="1:14" s="24" customFormat="1" hidden="1" x14ac:dyDescent="0.25">
      <c r="A65" s="45"/>
      <c r="B65" s="46"/>
      <c r="C65" s="47"/>
      <c r="D65" s="48"/>
      <c r="E65" s="48"/>
      <c r="F65" s="52"/>
      <c r="G65" s="66"/>
      <c r="H65" s="49"/>
      <c r="I65" s="52"/>
      <c r="J65" s="52"/>
      <c r="K65" s="53"/>
      <c r="L65" s="54"/>
      <c r="M65" s="54"/>
      <c r="N65" s="55"/>
    </row>
    <row r="67" spans="1:14" hidden="1" x14ac:dyDescent="0.25">
      <c r="A67" s="9" t="s">
        <v>42</v>
      </c>
    </row>
    <row r="68" spans="1:14" ht="49.5" hidden="1" customHeight="1" x14ac:dyDescent="0.25">
      <c r="A68" s="59" t="s">
        <v>3</v>
      </c>
      <c r="B68" s="59" t="s">
        <v>4</v>
      </c>
      <c r="C68" s="59" t="s">
        <v>5</v>
      </c>
      <c r="D68" s="59" t="s">
        <v>6</v>
      </c>
      <c r="E68" s="59" t="s">
        <v>7</v>
      </c>
      <c r="F68" s="59" t="s">
        <v>8</v>
      </c>
      <c r="G68" s="60" t="s">
        <v>9</v>
      </c>
      <c r="H68" s="59" t="s">
        <v>10</v>
      </c>
      <c r="I68" s="59" t="s">
        <v>11</v>
      </c>
      <c r="J68" s="59" t="s">
        <v>12</v>
      </c>
      <c r="K68" s="61" t="s">
        <v>13</v>
      </c>
      <c r="L68" s="61" t="s">
        <v>14</v>
      </c>
      <c r="M68" s="61" t="s">
        <v>15</v>
      </c>
      <c r="N68" s="10" t="s">
        <v>16</v>
      </c>
    </row>
    <row r="69" spans="1:14" s="24" customFormat="1" ht="15.75" hidden="1" customHeight="1" x14ac:dyDescent="0.25">
      <c r="A69" s="19">
        <v>1</v>
      </c>
      <c r="B69" s="67" t="s">
        <v>17</v>
      </c>
      <c r="C69" s="15">
        <f>$C$2</f>
        <v>44417</v>
      </c>
      <c r="D69" s="68">
        <v>42446</v>
      </c>
      <c r="E69" s="68">
        <v>46098</v>
      </c>
      <c r="F69" s="64">
        <f>F7</f>
        <v>90.346136978840605</v>
      </c>
      <c r="G69" s="18">
        <f>G7</f>
        <v>-1.5E-3</v>
      </c>
      <c r="H69" s="65" t="str">
        <f>H7</f>
        <v>Markdown</v>
      </c>
      <c r="I69" s="64">
        <f>I7</f>
        <v>90.893496104903164</v>
      </c>
      <c r="J69" s="69">
        <f>ROUND(N69/K69,4)</f>
        <v>8.8999999999999999E-3</v>
      </c>
      <c r="K69" s="22">
        <v>46240802.100500003</v>
      </c>
      <c r="L69" s="22">
        <v>15028</v>
      </c>
      <c r="M69" s="22">
        <f>M7</f>
        <v>4991</v>
      </c>
      <c r="N69" s="23">
        <f>L69*M69*(I69-F69)%</f>
        <v>410545.33315822517</v>
      </c>
    </row>
    <row r="70" spans="1:14" s="24" customFormat="1" ht="15.75" hidden="1" customHeight="1" x14ac:dyDescent="0.25">
      <c r="A70" s="19">
        <v>1</v>
      </c>
      <c r="B70" s="67" t="s">
        <v>19</v>
      </c>
      <c r="C70" s="15">
        <f>$C$2</f>
        <v>44417</v>
      </c>
      <c r="D70" s="68">
        <v>43165</v>
      </c>
      <c r="E70" s="68">
        <v>44991</v>
      </c>
      <c r="F70" s="64">
        <f>F8</f>
        <v>99.481243463757764</v>
      </c>
      <c r="G70" s="18">
        <f>G8</f>
        <v>1.4999999999999999E-2</v>
      </c>
      <c r="H70" s="64" t="str">
        <f>H8</f>
        <v>Markup</v>
      </c>
      <c r="I70" s="64">
        <f>I8</f>
        <v>97.983396112703318</v>
      </c>
      <c r="J70" s="69">
        <f>ROUND(N70/K70,4)</f>
        <v>-6.8999999999999999E-3</v>
      </c>
      <c r="K70" s="22">
        <v>190600262.68099999</v>
      </c>
      <c r="L70" s="22">
        <v>22000</v>
      </c>
      <c r="M70" s="22">
        <f>M8</f>
        <v>4000</v>
      </c>
      <c r="N70" s="23">
        <f>L70*M70*(I70-F70)%</f>
        <v>-1318105.6689279126</v>
      </c>
    </row>
    <row r="71" spans="1:14" s="24" customFormat="1" hidden="1" x14ac:dyDescent="0.25">
      <c r="A71" s="19">
        <v>2</v>
      </c>
      <c r="B71" s="67" t="s">
        <v>31</v>
      </c>
      <c r="C71" s="15">
        <f>$C$2</f>
        <v>44417</v>
      </c>
      <c r="D71" s="68">
        <v>43054</v>
      </c>
      <c r="E71" s="68">
        <v>44515</v>
      </c>
      <c r="F71" s="64">
        <f>F34</f>
        <v>99.88973670175146</v>
      </c>
      <c r="G71" s="18">
        <f>G34</f>
        <v>5.0000000000000001E-3</v>
      </c>
      <c r="H71" s="64" t="s">
        <v>20</v>
      </c>
      <c r="I71" s="64">
        <f>I34</f>
        <v>99.691083426902537</v>
      </c>
      <c r="J71" s="69">
        <f>ROUND(N71/K71,4)</f>
        <v>-2.9999999999999997E-4</v>
      </c>
      <c r="K71" s="22">
        <v>134779657.74849999</v>
      </c>
      <c r="L71" s="22">
        <v>500</v>
      </c>
      <c r="M71" s="22">
        <f>M62</f>
        <v>36795.360000000001</v>
      </c>
      <c r="N71" s="23">
        <f>L71*M71*(I71-F71)%</f>
        <v>-36547.593816225235</v>
      </c>
    </row>
    <row r="72" spans="1:14" s="24" customFormat="1" ht="15.75" hidden="1" customHeight="1" x14ac:dyDescent="0.25">
      <c r="A72" s="19">
        <v>2</v>
      </c>
      <c r="B72" s="67" t="s">
        <v>40</v>
      </c>
      <c r="C72" s="15">
        <f>$C$2</f>
        <v>44417</v>
      </c>
      <c r="D72" s="68">
        <v>43213</v>
      </c>
      <c r="E72" s="68">
        <v>46866</v>
      </c>
      <c r="F72" s="64" t="e">
        <f>#REF!</f>
        <v>#REF!</v>
      </c>
      <c r="G72" s="18" t="e">
        <f>#REF!</f>
        <v>#REF!</v>
      </c>
      <c r="H72" s="64" t="e">
        <f>#REF!</f>
        <v>#REF!</v>
      </c>
      <c r="I72" s="64" t="e">
        <f>#REF!</f>
        <v>#REF!</v>
      </c>
      <c r="J72" s="69" t="e">
        <f>ROUND(N72/K72,4)</f>
        <v>#REF!</v>
      </c>
      <c r="K72" s="22">
        <v>44396427.817599997</v>
      </c>
      <c r="L72" s="22">
        <v>80</v>
      </c>
      <c r="M72" s="22" t="e">
        <f>#REF!</f>
        <v>#REF!</v>
      </c>
      <c r="N72" s="58" t="e">
        <f>L72*M72*(I72-F72)%</f>
        <v>#REF!</v>
      </c>
    </row>
    <row r="73" spans="1:14" s="24" customFormat="1" ht="16.5" hidden="1" customHeight="1" x14ac:dyDescent="0.25">
      <c r="A73" s="19">
        <v>4</v>
      </c>
      <c r="B73" s="67" t="s">
        <v>22</v>
      </c>
      <c r="C73" s="15">
        <f>$C$2</f>
        <v>44417</v>
      </c>
      <c r="D73" s="68">
        <v>42768</v>
      </c>
      <c r="E73" s="68">
        <v>44959</v>
      </c>
      <c r="F73" s="69">
        <f>F35</f>
        <v>87.410891850704047</v>
      </c>
      <c r="G73" s="18">
        <f>G35</f>
        <v>1.4999999999999999E-2</v>
      </c>
      <c r="H73" s="64" t="str">
        <f>H10</f>
        <v>Markup</v>
      </c>
      <c r="I73" s="69">
        <f>I35</f>
        <v>86.017545259445228</v>
      </c>
      <c r="J73" s="69">
        <f>ROUND(N73/K73,4)</f>
        <v>-8.9999999999999993E-3</v>
      </c>
      <c r="K73" s="22">
        <v>34059131.466499999</v>
      </c>
      <c r="L73" s="22">
        <v>480</v>
      </c>
      <c r="M73" s="22">
        <f>M35</f>
        <v>45832.66</v>
      </c>
      <c r="N73" s="58">
        <f>L73*M73*(I73-F73)%</f>
        <v>-306531.74678075721</v>
      </c>
    </row>
    <row r="74" spans="1:14" s="24" customFormat="1" ht="15.75" hidden="1" customHeight="1" x14ac:dyDescent="0.25">
      <c r="A74" s="13">
        <v>6</v>
      </c>
      <c r="B74" s="14" t="s">
        <v>24</v>
      </c>
      <c r="C74" s="15">
        <f>$C$2</f>
        <v>44417</v>
      </c>
      <c r="D74" s="16">
        <v>43160</v>
      </c>
      <c r="E74" s="16">
        <v>44986</v>
      </c>
      <c r="F74" s="17">
        <f>F12</f>
        <v>99.986662182950553</v>
      </c>
      <c r="G74" s="57">
        <f>G12</f>
        <v>1E-3</v>
      </c>
      <c r="H74" s="17" t="str">
        <f>H12</f>
        <v>Markup</v>
      </c>
      <c r="I74" s="17">
        <f>I12</f>
        <v>99.783800535158235</v>
      </c>
      <c r="J74" s="20">
        <f>ROUND(N74/K74,4)</f>
        <v>-2.3E-3</v>
      </c>
      <c r="K74" s="21">
        <v>22019796.251699999</v>
      </c>
      <c r="L74" s="22">
        <v>250</v>
      </c>
      <c r="M74" s="22">
        <v>100000</v>
      </c>
      <c r="N74" s="58">
        <f>L74*M74*(I74-F74)%</f>
        <v>-50715.411948079498</v>
      </c>
    </row>
    <row r="75" spans="1:14" s="24" customFormat="1" ht="15.75" hidden="1" customHeight="1" x14ac:dyDescent="0.25">
      <c r="A75" s="13">
        <v>2</v>
      </c>
      <c r="B75" s="14" t="s">
        <v>26</v>
      </c>
      <c r="C75" s="15">
        <f>$C$2</f>
        <v>44417</v>
      </c>
      <c r="D75" s="16">
        <v>42419</v>
      </c>
      <c r="E75" s="16">
        <v>46072</v>
      </c>
      <c r="F75" s="17">
        <f>F55</f>
        <v>96.321689848909429</v>
      </c>
      <c r="G75" s="18">
        <f>G55</f>
        <v>-1.5E-3</v>
      </c>
      <c r="H75" s="19" t="str">
        <f>H55</f>
        <v>Markdown</v>
      </c>
      <c r="I75" s="17">
        <f>I55</f>
        <v>96.911010470544085</v>
      </c>
      <c r="J75" s="20">
        <f>ROUND(N75/K75,4)</f>
        <v>6.4000000000000003E-3</v>
      </c>
      <c r="K75" s="22">
        <v>46240802.100500003</v>
      </c>
      <c r="L75" s="22">
        <v>500</v>
      </c>
      <c r="M75" s="22">
        <f>M45</f>
        <v>99820</v>
      </c>
      <c r="N75" s="58">
        <f>L75*M75*(I75-F75)%</f>
        <v>294129.92225785658</v>
      </c>
    </row>
    <row r="76" spans="1:14" ht="15.75" hidden="1" customHeight="1" x14ac:dyDescent="0.25">
      <c r="A76" s="13">
        <v>2</v>
      </c>
      <c r="B76" s="14" t="s">
        <v>28</v>
      </c>
      <c r="C76" s="15" t="e">
        <f>#REF!</f>
        <v>#REF!</v>
      </c>
      <c r="D76" s="15" t="e">
        <f>#REF!</f>
        <v>#REF!</v>
      </c>
      <c r="E76" s="15" t="e">
        <f>#REF!</f>
        <v>#REF!</v>
      </c>
      <c r="F76" s="64" t="e">
        <f>#REF!</f>
        <v>#REF!</v>
      </c>
      <c r="G76" s="18" t="e">
        <f>#REF!</f>
        <v>#REF!</v>
      </c>
      <c r="H76" s="25" t="e">
        <f>#REF!</f>
        <v>#REF!</v>
      </c>
      <c r="I76" s="64" t="e">
        <f>#REF!</f>
        <v>#REF!</v>
      </c>
      <c r="J76" s="20" t="e">
        <f>ROUND(N76/K76,4)</f>
        <v>#REF!</v>
      </c>
      <c r="K76" s="21">
        <v>36518289.285400003</v>
      </c>
      <c r="L76" s="22">
        <v>2000</v>
      </c>
      <c r="M76" s="22" t="e">
        <f>#REF!</f>
        <v>#REF!</v>
      </c>
      <c r="N76" s="58" t="e">
        <f>L76*M76*(I76-F76)%</f>
        <v>#REF!</v>
      </c>
    </row>
    <row r="77" spans="1:14" s="24" customFormat="1" ht="15.75" hidden="1" customHeight="1" x14ac:dyDescent="0.25">
      <c r="A77" s="13">
        <v>3</v>
      </c>
      <c r="B77" s="14" t="s">
        <v>24</v>
      </c>
      <c r="C77" s="15">
        <f>$C$2</f>
        <v>44417</v>
      </c>
      <c r="D77" s="15">
        <f>D12</f>
        <v>43160</v>
      </c>
      <c r="E77" s="15">
        <f>E12</f>
        <v>44986</v>
      </c>
      <c r="F77" s="17">
        <f>F12</f>
        <v>99.986662182950553</v>
      </c>
      <c r="G77" s="57">
        <f>G12</f>
        <v>1E-3</v>
      </c>
      <c r="H77" s="17" t="str">
        <f>H12</f>
        <v>Markup</v>
      </c>
      <c r="I77" s="17">
        <f>I12</f>
        <v>99.783800535158235</v>
      </c>
      <c r="J77" s="17">
        <f>J12</f>
        <v>-5.4000000000000003E-3</v>
      </c>
      <c r="K77" s="21">
        <v>36518289.285400003</v>
      </c>
      <c r="L77" s="70">
        <v>1000</v>
      </c>
      <c r="M77" s="70">
        <f>M12</f>
        <v>100000</v>
      </c>
      <c r="N77" s="71">
        <f>N12</f>
        <v>-202861.64779231799</v>
      </c>
    </row>
    <row r="78" spans="1:14" s="24" customFormat="1" ht="15.75" hidden="1" customHeight="1" x14ac:dyDescent="0.25">
      <c r="A78" s="13">
        <v>3</v>
      </c>
      <c r="B78" s="14" t="s">
        <v>38</v>
      </c>
      <c r="C78" s="15">
        <f>$C$2</f>
        <v>44417</v>
      </c>
      <c r="D78" s="16">
        <v>43055</v>
      </c>
      <c r="E78" s="16">
        <v>44881</v>
      </c>
      <c r="F78" s="17">
        <f>F9</f>
        <v>100.46318270450006</v>
      </c>
      <c r="G78" s="63">
        <f>G9</f>
        <v>1.4999999999999999E-2</v>
      </c>
      <c r="H78" s="17" t="str">
        <f>H9</f>
        <v>Markup</v>
      </c>
      <c r="I78" s="17">
        <f>I9</f>
        <v>98.755991296686503</v>
      </c>
      <c r="J78" s="20">
        <f>ROUND(N78/K78,4)</f>
        <v>-1.4E-3</v>
      </c>
      <c r="K78" s="22">
        <v>27471837.1897</v>
      </c>
      <c r="L78" s="22">
        <v>1000</v>
      </c>
      <c r="M78" s="22">
        <f>M9</f>
        <v>2250</v>
      </c>
      <c r="N78" s="58">
        <f>L78*M78*(I78-F78)%</f>
        <v>-38411.806675804954</v>
      </c>
    </row>
    <row r="79" spans="1:14" s="24" customFormat="1" ht="15.75" hidden="1" customHeight="1" x14ac:dyDescent="0.25">
      <c r="A79" s="13">
        <v>4</v>
      </c>
      <c r="B79" s="14" t="s">
        <v>26</v>
      </c>
      <c r="C79" s="15">
        <f>$C$2</f>
        <v>44417</v>
      </c>
      <c r="D79" s="16">
        <f>D55</f>
        <v>42419</v>
      </c>
      <c r="E79" s="16">
        <f>E55</f>
        <v>46072</v>
      </c>
      <c r="F79" s="17">
        <f>F55</f>
        <v>96.321689848909429</v>
      </c>
      <c r="G79" s="63">
        <f>G55</f>
        <v>-1.5E-3</v>
      </c>
      <c r="H79" s="16" t="str">
        <f>H55</f>
        <v>Markdown</v>
      </c>
      <c r="I79" s="69">
        <f>I55</f>
        <v>96.911010470544085</v>
      </c>
      <c r="J79" s="20">
        <f>ROUND(N79/K79,4)</f>
        <v>8.5000000000000006E-3</v>
      </c>
      <c r="K79" s="22">
        <v>34405774.509999998</v>
      </c>
      <c r="L79" s="22">
        <v>500</v>
      </c>
      <c r="M79" s="22">
        <f>M55</f>
        <v>99820</v>
      </c>
      <c r="N79" s="58">
        <f>L79*M79*(I79-F79)%</f>
        <v>294129.92225785658</v>
      </c>
    </row>
    <row r="80" spans="1:14" s="24" customFormat="1" ht="21" hidden="1" customHeight="1" x14ac:dyDescent="0.25">
      <c r="A80" s="13">
        <v>4</v>
      </c>
      <c r="B80" s="14" t="s">
        <v>35</v>
      </c>
      <c r="C80" s="15">
        <f>C79</f>
        <v>44417</v>
      </c>
      <c r="D80" s="16">
        <f>D64</f>
        <v>43839</v>
      </c>
      <c r="E80" s="16">
        <f>E64</f>
        <v>47492</v>
      </c>
      <c r="F80" s="20">
        <f>F64</f>
        <v>100.15263972144623</v>
      </c>
      <c r="G80" s="57">
        <f>G64</f>
        <v>-1.5E-3</v>
      </c>
      <c r="H80" s="17" t="e">
        <f>#REF!</f>
        <v>#REF!</v>
      </c>
      <c r="I80" s="20">
        <f>I64</f>
        <v>100.59486125493441</v>
      </c>
      <c r="J80" s="20">
        <f>ROUND(N80/K80,4)</f>
        <v>1.2800000000000001E-2</v>
      </c>
      <c r="K80" s="21">
        <v>34460129.815899998</v>
      </c>
      <c r="L80" s="22">
        <v>100</v>
      </c>
      <c r="M80" s="22">
        <f>M64</f>
        <v>1000000</v>
      </c>
      <c r="N80" s="58">
        <f>L80*M80*(I80-F80)%</f>
        <v>442221.53348817985</v>
      </c>
    </row>
    <row r="81" spans="1:14" s="24" customFormat="1" ht="21" hidden="1" customHeight="1" x14ac:dyDescent="0.25">
      <c r="A81" s="13">
        <v>6</v>
      </c>
      <c r="B81" s="14" t="s">
        <v>35</v>
      </c>
      <c r="C81" s="15">
        <f>C80</f>
        <v>44417</v>
      </c>
      <c r="D81" s="16">
        <f>D53</f>
        <v>42727</v>
      </c>
      <c r="E81" s="16">
        <f>E53</f>
        <v>46379</v>
      </c>
      <c r="F81" s="20">
        <f>F36</f>
        <v>99.595304073382522</v>
      </c>
      <c r="G81" s="57">
        <f>G64</f>
        <v>-1.5E-3</v>
      </c>
      <c r="H81" s="17" t="str">
        <f>H53</f>
        <v>Markup</v>
      </c>
      <c r="I81" s="20">
        <f>I36</f>
        <v>100.59486125493441</v>
      </c>
      <c r="J81" s="20">
        <f>ROUND(N81/K81,4)</f>
        <v>2.93E-2</v>
      </c>
      <c r="K81" s="22">
        <v>34059131.466499999</v>
      </c>
      <c r="L81" s="22">
        <v>100</v>
      </c>
      <c r="M81" s="22">
        <f>M56</f>
        <v>1000000</v>
      </c>
      <c r="N81" s="58">
        <f>L81*M81*(I81-F81)%</f>
        <v>999557.18155189289</v>
      </c>
    </row>
    <row r="82" spans="1:14" s="24" customFormat="1" hidden="1" x14ac:dyDescent="0.25">
      <c r="A82" s="13">
        <v>2</v>
      </c>
      <c r="B82" s="14" t="s">
        <v>23</v>
      </c>
      <c r="C82" s="15">
        <f>$C$2</f>
        <v>44417</v>
      </c>
      <c r="D82" s="16">
        <f>D11</f>
        <v>43907</v>
      </c>
      <c r="E82" s="16">
        <f>E11</f>
        <v>47559</v>
      </c>
      <c r="F82" s="17">
        <f>F11</f>
        <v>101.04549396446048</v>
      </c>
      <c r="G82" s="63">
        <f>G11</f>
        <v>3.0000000000000001E-3</v>
      </c>
      <c r="H82" s="64" t="s">
        <v>20</v>
      </c>
      <c r="I82" s="17">
        <f>I11</f>
        <v>99.285102181783927</v>
      </c>
      <c r="J82" s="69">
        <f>ROUND(N82/K82,4)</f>
        <v>-2.8E-3</v>
      </c>
      <c r="K82" s="22">
        <v>190600262.68099999</v>
      </c>
      <c r="L82" s="22">
        <v>30</v>
      </c>
      <c r="M82" s="22">
        <f>M11</f>
        <v>1000000</v>
      </c>
      <c r="N82" s="58">
        <f>L82*M82*(I82-F82)%</f>
        <v>-528117.53480296489</v>
      </c>
    </row>
    <row r="83" spans="1:14" hidden="1" x14ac:dyDescent="0.25">
      <c r="A83" s="9" t="s">
        <v>41</v>
      </c>
    </row>
    <row r="84" spans="1:14" ht="47.25" hidden="1" x14ac:dyDescent="0.25">
      <c r="A84" s="10" t="s">
        <v>3</v>
      </c>
      <c r="B84" s="10" t="s">
        <v>4</v>
      </c>
      <c r="C84" s="10" t="s">
        <v>5</v>
      </c>
      <c r="D84" s="10" t="s">
        <v>6</v>
      </c>
      <c r="E84" s="10" t="s">
        <v>7</v>
      </c>
      <c r="F84" s="10" t="s">
        <v>8</v>
      </c>
      <c r="G84" s="11" t="s">
        <v>9</v>
      </c>
      <c r="H84" s="10" t="s">
        <v>10</v>
      </c>
      <c r="I84" s="10" t="s">
        <v>11</v>
      </c>
      <c r="J84" s="10" t="s">
        <v>12</v>
      </c>
      <c r="K84" s="12" t="s">
        <v>13</v>
      </c>
      <c r="L84" s="12" t="s">
        <v>14</v>
      </c>
      <c r="M84" s="12" t="s">
        <v>15</v>
      </c>
      <c r="N84" s="75" t="s">
        <v>16</v>
      </c>
    </row>
    <row r="85" spans="1:14" s="24" customFormat="1" hidden="1" x14ac:dyDescent="0.25">
      <c r="A85" s="13">
        <v>1</v>
      </c>
      <c r="B85" s="14" t="s">
        <v>25</v>
      </c>
      <c r="C85" s="15">
        <f>$C$2</f>
        <v>44417</v>
      </c>
      <c r="D85" s="16">
        <f>D13</f>
        <v>42727</v>
      </c>
      <c r="E85" s="16">
        <f>E13</f>
        <v>46379</v>
      </c>
      <c r="F85" s="17">
        <f>F13</f>
        <v>100</v>
      </c>
      <c r="G85" s="57">
        <f>G13</f>
        <v>7.4999999999999997E-3</v>
      </c>
      <c r="H85" s="16" t="str">
        <f>H13</f>
        <v>Markup</v>
      </c>
      <c r="I85" s="17">
        <f>I13</f>
        <v>96.942099999999996</v>
      </c>
      <c r="J85" s="17">
        <f>J8</f>
        <v>-2.8199999999999999E-2</v>
      </c>
      <c r="K85" s="70">
        <v>2099821.9742000001</v>
      </c>
      <c r="L85" s="70">
        <v>250</v>
      </c>
      <c r="M85" s="70">
        <f>M13</f>
        <v>99840</v>
      </c>
      <c r="N85" s="58">
        <f>L85*M85*(I85-F85)%</f>
        <v>-763251.8400000009</v>
      </c>
    </row>
    <row r="86" spans="1:14" s="24" customFormat="1" hidden="1" x14ac:dyDescent="0.25">
      <c r="A86" s="13">
        <v>1</v>
      </c>
      <c r="B86" s="14" t="s">
        <v>25</v>
      </c>
      <c r="C86" s="15">
        <f>$C$2</f>
        <v>44417</v>
      </c>
      <c r="D86" s="16">
        <f>D13</f>
        <v>42727</v>
      </c>
      <c r="E86" s="16">
        <f>E13</f>
        <v>46379</v>
      </c>
      <c r="F86" s="17">
        <f>F13</f>
        <v>100</v>
      </c>
      <c r="G86" s="57">
        <f>G13</f>
        <v>7.4999999999999997E-3</v>
      </c>
      <c r="H86" s="63" t="str">
        <f>H13</f>
        <v>Markup</v>
      </c>
      <c r="I86" s="17">
        <f>I13</f>
        <v>96.942099999999996</v>
      </c>
      <c r="J86" s="17">
        <f>J12</f>
        <v>-5.4000000000000003E-3</v>
      </c>
      <c r="K86" s="70">
        <v>2563299.9010999999</v>
      </c>
      <c r="L86" s="70">
        <v>250</v>
      </c>
      <c r="M86" s="70">
        <f>M53</f>
        <v>99840</v>
      </c>
      <c r="N86" s="58">
        <f>L86*M86*(I86-F86)%</f>
        <v>-763251.8400000009</v>
      </c>
    </row>
    <row r="87" spans="1:14" s="24" customFormat="1" hidden="1" x14ac:dyDescent="0.25">
      <c r="A87" s="13">
        <v>1</v>
      </c>
      <c r="B87" s="14" t="s">
        <v>19</v>
      </c>
      <c r="C87" s="15">
        <f>$C$2</f>
        <v>44417</v>
      </c>
      <c r="D87" s="16">
        <f>D70</f>
        <v>43165</v>
      </c>
      <c r="E87" s="16">
        <f>E70</f>
        <v>44991</v>
      </c>
      <c r="F87" s="17">
        <f>F70</f>
        <v>99.481243463757764</v>
      </c>
      <c r="G87" s="57">
        <f>G70</f>
        <v>1.4999999999999999E-2</v>
      </c>
      <c r="H87" s="16" t="str">
        <f>H70</f>
        <v>Markup</v>
      </c>
      <c r="I87" s="17">
        <f>I70</f>
        <v>97.983396112703318</v>
      </c>
      <c r="J87" s="17">
        <f>J13</f>
        <v>-0.1009</v>
      </c>
      <c r="K87" s="70">
        <v>1753406.4038</v>
      </c>
      <c r="L87" s="70">
        <v>4000</v>
      </c>
      <c r="M87" s="70">
        <f>M70</f>
        <v>4000</v>
      </c>
      <c r="N87" s="58">
        <f>L87*M87*(I87-F87)%</f>
        <v>-239655.57616871138</v>
      </c>
    </row>
    <row r="88" spans="1:14" s="24" customFormat="1" ht="15.75" hidden="1" customHeight="1" x14ac:dyDescent="0.25">
      <c r="A88" s="13">
        <v>2</v>
      </c>
      <c r="B88" s="14" t="s">
        <v>24</v>
      </c>
      <c r="C88" s="15">
        <f>$C$2</f>
        <v>44417</v>
      </c>
      <c r="D88" s="15">
        <f>D77</f>
        <v>43160</v>
      </c>
      <c r="E88" s="15">
        <f>E77</f>
        <v>44986</v>
      </c>
      <c r="F88" s="76">
        <f>F77</f>
        <v>99.986662182950553</v>
      </c>
      <c r="G88" s="57">
        <f>G77</f>
        <v>1E-3</v>
      </c>
      <c r="H88" s="17" t="str">
        <f>H33</f>
        <v>Markup</v>
      </c>
      <c r="I88" s="17">
        <f>I77</f>
        <v>99.783800535158235</v>
      </c>
      <c r="J88" s="17">
        <f>J33</f>
        <v>-2.8000000000000001E-2</v>
      </c>
      <c r="K88" s="70">
        <v>2563265.4972999999</v>
      </c>
      <c r="L88" s="70">
        <v>4000</v>
      </c>
      <c r="M88" s="70">
        <f>M77</f>
        <v>100000</v>
      </c>
      <c r="N88" s="71">
        <f>N33</f>
        <v>-1660749.5883530853</v>
      </c>
    </row>
    <row r="89" spans="1:14" hidden="1" x14ac:dyDescent="0.25"/>
    <row r="90" spans="1:14" hidden="1" x14ac:dyDescent="0.25"/>
    <row r="95" spans="1:14" s="40" customFormat="1" x14ac:dyDescent="0.25">
      <c r="A95" s="2"/>
      <c r="B95" s="2"/>
      <c r="C95" s="2"/>
      <c r="D95" s="2"/>
      <c r="E95" s="2"/>
      <c r="F95" s="3"/>
      <c r="G95" s="4"/>
      <c r="H95" s="3"/>
      <c r="I95" s="3"/>
      <c r="J95" s="2"/>
      <c r="K95" s="5"/>
      <c r="L95" s="5"/>
      <c r="M95" s="5"/>
      <c r="N95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view="pageBreakPreview" topLeftCell="C8" zoomScale="70" zoomScaleNormal="70" zoomScaleSheetLayoutView="70" zoomScalePageLayoutView="70" workbookViewId="0">
      <selection activeCell="F26" sqref="F26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44431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2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>$C$2</f>
        <v>44431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>L7*M7*(I7-F7)%</f>
        <v>286299.91292907903</v>
      </c>
    </row>
    <row r="8" spans="1:14" s="24" customFormat="1" ht="15.75" customHeight="1" x14ac:dyDescent="0.25">
      <c r="A8" s="13">
        <v>1</v>
      </c>
      <c r="B8" s="14" t="s">
        <v>19</v>
      </c>
      <c r="C8" s="15">
        <f>$C$2</f>
        <v>44431</v>
      </c>
      <c r="D8" s="16">
        <v>43165</v>
      </c>
      <c r="E8" s="16">
        <v>45175</v>
      </c>
      <c r="F8" s="17">
        <v>99.477922423949622</v>
      </c>
      <c r="G8" s="25">
        <v>1.4999999999999999E-2</v>
      </c>
      <c r="H8" s="19" t="s">
        <v>20</v>
      </c>
      <c r="I8" s="17">
        <v>98.029141149318434</v>
      </c>
      <c r="J8" s="20">
        <f>ROUND(N8/K8,4)</f>
        <v>-2.7199999999999998E-2</v>
      </c>
      <c r="K8" s="26">
        <v>38356707.575800002</v>
      </c>
      <c r="L8" s="22">
        <v>18000</v>
      </c>
      <c r="M8" s="22">
        <v>4000</v>
      </c>
      <c r="N8" s="23">
        <f>L8*M8*(I8-F8)%</f>
        <v>-1043122.5177344549</v>
      </c>
    </row>
    <row r="9" spans="1:14" s="24" customFormat="1" ht="15.75" customHeight="1" x14ac:dyDescent="0.25">
      <c r="A9" s="13">
        <v>2</v>
      </c>
      <c r="B9" s="14" t="s">
        <v>21</v>
      </c>
      <c r="C9" s="15">
        <f>$C$2</f>
        <v>44431</v>
      </c>
      <c r="D9" s="16">
        <v>42934</v>
      </c>
      <c r="E9" s="16">
        <v>45125</v>
      </c>
      <c r="F9" s="17">
        <v>100.44776167726479</v>
      </c>
      <c r="G9" s="25">
        <v>1.4999999999999999E-2</v>
      </c>
      <c r="H9" s="19" t="s">
        <v>20</v>
      </c>
      <c r="I9" s="17">
        <v>98.790994556287316</v>
      </c>
      <c r="J9" s="20">
        <f>ROUND(N9/K9,4)</f>
        <v>-9.7000000000000003E-3</v>
      </c>
      <c r="K9" s="26">
        <v>38356707.575800002</v>
      </c>
      <c r="L9" s="22">
        <v>10000</v>
      </c>
      <c r="M9" s="22">
        <v>2250</v>
      </c>
      <c r="N9" s="23">
        <f>L9*M9*(I9-F9)%</f>
        <v>-372772.60221993242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>$C$2</f>
        <v>44431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>ROUND(N10/K10,4)</f>
        <v>-8.6E-3</v>
      </c>
      <c r="K10" s="21">
        <v>37238864.110200003</v>
      </c>
      <c r="L10" s="22">
        <v>500</v>
      </c>
      <c r="M10" s="22">
        <v>45832.66</v>
      </c>
      <c r="N10" s="23">
        <f>L10*M10*(I10-F10)%</f>
        <v>-319303.90289662214</v>
      </c>
    </row>
    <row r="11" spans="1:14" s="24" customFormat="1" ht="15.75" customHeight="1" x14ac:dyDescent="0.25">
      <c r="A11" s="13">
        <v>3</v>
      </c>
      <c r="B11" s="14" t="s">
        <v>23</v>
      </c>
      <c r="C11" s="15">
        <f>$C$2</f>
        <v>44431</v>
      </c>
      <c r="D11" s="16">
        <v>43907</v>
      </c>
      <c r="E11" s="16">
        <v>47559</v>
      </c>
      <c r="F11" s="17">
        <v>101.0649499973763</v>
      </c>
      <c r="G11" s="25">
        <v>3.0000000000000001E-3</v>
      </c>
      <c r="H11" s="19" t="s">
        <v>20</v>
      </c>
      <c r="I11" s="17">
        <v>99.020085090108807</v>
      </c>
      <c r="J11" s="20">
        <f>ROUND(N11/K11,4)</f>
        <v>-2.6700000000000002E-2</v>
      </c>
      <c r="K11" s="21">
        <v>38356707.575800002</v>
      </c>
      <c r="L11" s="22">
        <v>50</v>
      </c>
      <c r="M11" s="22">
        <v>1000000</v>
      </c>
      <c r="N11" s="23">
        <f>L11*M11*(I11-F11)%</f>
        <v>-1022432.4536337476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>$C$2</f>
        <v>44431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>ROUND(N12/K12,4)</f>
        <v>-5.4000000000000003E-3</v>
      </c>
      <c r="K12" s="21">
        <v>37716058.631999999</v>
      </c>
      <c r="L12" s="22">
        <v>1000</v>
      </c>
      <c r="M12" s="22">
        <v>100000</v>
      </c>
      <c r="N12" s="23">
        <f>L12*M12*(I12-F12)%</f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>$C$2</f>
        <v>44431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>ROUND(N13/K13,4)</f>
        <v>-0.1009</v>
      </c>
      <c r="K13" s="26">
        <v>36323139.914499998</v>
      </c>
      <c r="L13" s="22">
        <v>1200</v>
      </c>
      <c r="M13" s="22">
        <v>99840</v>
      </c>
      <c r="N13" s="23">
        <f>L13*M13*(I13-F13)%</f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>$C$2</f>
        <v>44431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>ROUND(N14/K14,4)</f>
        <v>6.8999999999999999E-3</v>
      </c>
      <c r="K14" s="35">
        <v>35983606.870399997</v>
      </c>
      <c r="L14" s="35">
        <v>425</v>
      </c>
      <c r="M14" s="35">
        <v>99820</v>
      </c>
      <c r="N14" s="36">
        <f>L14*M14*(I14-F14)%</f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40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40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4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44431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44431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44431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44431</v>
      </c>
      <c r="D21" s="48">
        <v>42934</v>
      </c>
      <c r="E21" s="48">
        <v>44760</v>
      </c>
      <c r="F21" s="49">
        <f>F9</f>
        <v>100.44776167726479</v>
      </c>
      <c r="G21" s="50">
        <f>G9</f>
        <v>1.4999999999999999E-2</v>
      </c>
      <c r="H21" s="51" t="s">
        <v>20</v>
      </c>
      <c r="I21" s="49">
        <f>I9</f>
        <v>98.790994556287316</v>
      </c>
      <c r="J21" s="52">
        <f>ROUND(N21/K21,4)</f>
        <v>-2.0500000000000001E-2</v>
      </c>
      <c r="K21" s="53">
        <v>18153171.964400001</v>
      </c>
      <c r="L21" s="54">
        <v>10000</v>
      </c>
      <c r="M21" s="54">
        <f>M9</f>
        <v>2250</v>
      </c>
      <c r="N21" s="55">
        <f>L21*M21*(I21-F21)%</f>
        <v>-372772.60221993242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44431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2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customHeight="1" x14ac:dyDescent="0.25">
      <c r="A26" s="13">
        <v>1</v>
      </c>
      <c r="B26" s="14" t="s">
        <v>19</v>
      </c>
      <c r="C26" s="15">
        <f>$C$2</f>
        <v>44431</v>
      </c>
      <c r="D26" s="16">
        <v>43165</v>
      </c>
      <c r="E26" s="16">
        <v>44991</v>
      </c>
      <c r="F26" s="17">
        <f>F8</f>
        <v>99.477922423949622</v>
      </c>
      <c r="G26" s="25">
        <f>G8</f>
        <v>1.4999999999999999E-2</v>
      </c>
      <c r="H26" s="19" t="s">
        <v>20</v>
      </c>
      <c r="I26" s="17">
        <f>I8</f>
        <v>98.029141149318434</v>
      </c>
      <c r="J26" s="20">
        <f>ROUND(N26/K26,4)</f>
        <v>-6.1999999999999998E-3</v>
      </c>
      <c r="K26" s="21">
        <v>207179572.57260001</v>
      </c>
      <c r="L26" s="22">
        <v>22000</v>
      </c>
      <c r="M26" s="22">
        <v>4000</v>
      </c>
      <c r="N26" s="23">
        <f>L26*M26*(I26-F26)%</f>
        <v>-1274927.5216754449</v>
      </c>
    </row>
    <row r="27" spans="1:14" s="24" customFormat="1" ht="15.75" customHeight="1" x14ac:dyDescent="0.25">
      <c r="A27" s="13">
        <v>2</v>
      </c>
      <c r="B27" s="14" t="s">
        <v>23</v>
      </c>
      <c r="C27" s="15">
        <f>$C$2</f>
        <v>44431</v>
      </c>
      <c r="D27" s="16">
        <v>43907</v>
      </c>
      <c r="E27" s="16">
        <v>47559</v>
      </c>
      <c r="F27" s="17">
        <f>F11</f>
        <v>101.0649499973763</v>
      </c>
      <c r="G27" s="25">
        <f>G11</f>
        <v>3.0000000000000001E-3</v>
      </c>
      <c r="H27" s="19" t="str">
        <f>H11</f>
        <v>Markup</v>
      </c>
      <c r="I27" s="17">
        <f>I11</f>
        <v>99.020085090108807</v>
      </c>
      <c r="J27" s="20">
        <f>ROUND(N27/K27,4)</f>
        <v>-3.0000000000000001E-3</v>
      </c>
      <c r="K27" s="21">
        <v>207179572.57260001</v>
      </c>
      <c r="L27" s="22">
        <v>30</v>
      </c>
      <c r="M27" s="22">
        <f>M11</f>
        <v>1000000</v>
      </c>
      <c r="N27" s="23">
        <f>L27*M27*(I27-F27)%</f>
        <v>-613459.47218024859</v>
      </c>
    </row>
    <row r="28" spans="1:14" s="24" customFormat="1" hidden="1" x14ac:dyDescent="0.25">
      <c r="A28" s="13">
        <v>2</v>
      </c>
      <c r="B28" s="14" t="s">
        <v>31</v>
      </c>
      <c r="C28" s="15">
        <f>$C$2</f>
        <v>44431</v>
      </c>
      <c r="D28" s="16">
        <f>D35</f>
        <v>43054</v>
      </c>
      <c r="E28" s="16">
        <f>E35</f>
        <v>44515</v>
      </c>
      <c r="F28" s="17">
        <f>F35</f>
        <v>99.88973670175146</v>
      </c>
      <c r="G28" s="18">
        <f>G35</f>
        <v>5.0000000000000001E-3</v>
      </c>
      <c r="H28" s="17" t="s">
        <v>20</v>
      </c>
      <c r="I28" s="17">
        <f>I35</f>
        <v>99.691083426902537</v>
      </c>
      <c r="J28" s="20">
        <f>ROUND(N28/K28,4)</f>
        <v>-2.0000000000000001E-4</v>
      </c>
      <c r="K28" s="21">
        <v>174461790.3479</v>
      </c>
      <c r="L28" s="22">
        <v>500</v>
      </c>
      <c r="M28" s="22">
        <f>M35</f>
        <v>36795.360000000001</v>
      </c>
      <c r="N28" s="23">
        <f>L28*M28*(I28-F28)%</f>
        <v>-36547.593816225235</v>
      </c>
    </row>
    <row r="29" spans="1:14" s="24" customFormat="1" ht="15.75" customHeight="1" x14ac:dyDescent="0.25">
      <c r="A29" s="13">
        <v>3</v>
      </c>
      <c r="B29" s="14" t="s">
        <v>32</v>
      </c>
      <c r="C29" s="15">
        <f>$C$2</f>
        <v>44431</v>
      </c>
      <c r="D29" s="16">
        <v>43213</v>
      </c>
      <c r="E29" s="16">
        <v>46866</v>
      </c>
      <c r="F29" s="17">
        <v>99.87445289923194</v>
      </c>
      <c r="G29" s="25"/>
      <c r="H29" s="17" t="s">
        <v>20</v>
      </c>
      <c r="I29" s="17">
        <v>99.395268737452653</v>
      </c>
      <c r="J29" s="20">
        <f>ROUND(N29/K29,4)</f>
        <v>-4.0000000000000001E-3</v>
      </c>
      <c r="K29" s="21">
        <v>207179572.57260001</v>
      </c>
      <c r="L29" s="22">
        <v>1730</v>
      </c>
      <c r="M29" s="22">
        <v>99880</v>
      </c>
      <c r="N29" s="23">
        <f>L29*M29*(I29-F29)%</f>
        <v>-827993.81355831248</v>
      </c>
    </row>
    <row r="30" spans="1:14" s="24" customFormat="1" ht="15.75" customHeight="1" x14ac:dyDescent="0.25">
      <c r="A30" s="45"/>
      <c r="B30" s="46"/>
      <c r="C30" s="47"/>
      <c r="D30" s="48"/>
      <c r="E30" s="48"/>
      <c r="F30" s="49"/>
      <c r="G30" s="56"/>
      <c r="H30" s="51"/>
      <c r="I30" s="49"/>
      <c r="J30" s="52"/>
      <c r="K30" s="53"/>
      <c r="L30" s="54"/>
      <c r="M30" s="54"/>
      <c r="N30" s="55"/>
    </row>
    <row r="31" spans="1:14" s="24" customFormat="1" ht="15.75" customHeight="1" x14ac:dyDescent="0.25">
      <c r="A31" s="45"/>
      <c r="B31" s="46"/>
      <c r="C31" s="47"/>
      <c r="D31" s="48"/>
      <c r="E31" s="48"/>
      <c r="F31" s="49"/>
      <c r="G31" s="50"/>
      <c r="H31" s="51"/>
      <c r="I31" s="49"/>
      <c r="J31" s="52"/>
      <c r="K31" s="53"/>
      <c r="L31" s="54"/>
      <c r="M31" s="54"/>
      <c r="N31" s="55"/>
    </row>
    <row r="32" spans="1:14" s="24" customFormat="1" ht="15.75" hidden="1" customHeight="1" x14ac:dyDescent="0.25">
      <c r="A32" s="9" t="s">
        <v>33</v>
      </c>
      <c r="B32" s="46"/>
      <c r="C32" s="47"/>
      <c r="D32" s="48"/>
      <c r="E32" s="48"/>
      <c r="F32" s="49"/>
      <c r="G32" s="50"/>
      <c r="H32" s="51"/>
      <c r="I32" s="49"/>
      <c r="J32" s="52"/>
      <c r="K32" s="53"/>
      <c r="L32" s="54"/>
      <c r="M32" s="54"/>
      <c r="N32" s="55"/>
    </row>
    <row r="33" spans="1:14" ht="47.25" hidden="1" x14ac:dyDescent="0.25">
      <c r="A33" s="10" t="s">
        <v>3</v>
      </c>
      <c r="B33" s="10" t="s">
        <v>4</v>
      </c>
      <c r="C33" s="10" t="s">
        <v>5</v>
      </c>
      <c r="D33" s="10" t="s">
        <v>6</v>
      </c>
      <c r="E33" s="10" t="s">
        <v>7</v>
      </c>
      <c r="F33" s="10" t="s">
        <v>8</v>
      </c>
      <c r="G33" s="11" t="s">
        <v>9</v>
      </c>
      <c r="H33" s="10" t="s">
        <v>10</v>
      </c>
      <c r="I33" s="10" t="s">
        <v>11</v>
      </c>
      <c r="J33" s="10" t="s">
        <v>12</v>
      </c>
      <c r="K33" s="12" t="s">
        <v>13</v>
      </c>
      <c r="L33" s="12" t="s">
        <v>14</v>
      </c>
      <c r="M33" s="12" t="s">
        <v>15</v>
      </c>
      <c r="N33" s="10" t="s">
        <v>16</v>
      </c>
    </row>
    <row r="34" spans="1:14" s="24" customFormat="1" hidden="1" x14ac:dyDescent="0.25">
      <c r="A34" s="13">
        <v>1</v>
      </c>
      <c r="B34" s="14" t="s">
        <v>34</v>
      </c>
      <c r="C34" s="15">
        <f>$C$2</f>
        <v>44431</v>
      </c>
      <c r="D34" s="16">
        <v>43069</v>
      </c>
      <c r="E34" s="16">
        <v>45260</v>
      </c>
      <c r="F34" s="17">
        <v>100.9637863938339</v>
      </c>
      <c r="G34" s="25">
        <v>1.4999999999999999E-2</v>
      </c>
      <c r="H34" s="17" t="s">
        <v>20</v>
      </c>
      <c r="I34" s="17">
        <v>99.171288187300618</v>
      </c>
      <c r="J34" s="20">
        <f>ROUND(N34/K34,4)</f>
        <v>-2.8000000000000001E-2</v>
      </c>
      <c r="K34" s="26">
        <v>59411885.575999998</v>
      </c>
      <c r="L34" s="22">
        <v>1853</v>
      </c>
      <c r="M34" s="22">
        <v>50000</v>
      </c>
      <c r="N34" s="23">
        <f>L34*M34*(I34-F34)%</f>
        <v>-1660749.5883530853</v>
      </c>
    </row>
    <row r="35" spans="1:14" s="24" customFormat="1" hidden="1" x14ac:dyDescent="0.25">
      <c r="A35" s="13">
        <v>1</v>
      </c>
      <c r="B35" s="14" t="s">
        <v>31</v>
      </c>
      <c r="C35" s="15">
        <f>$C$2</f>
        <v>44431</v>
      </c>
      <c r="D35" s="16">
        <v>43054</v>
      </c>
      <c r="E35" s="16">
        <v>44515</v>
      </c>
      <c r="F35" s="17">
        <v>99.88973670175146</v>
      </c>
      <c r="G35" s="18">
        <v>5.0000000000000001E-3</v>
      </c>
      <c r="H35" s="17" t="s">
        <v>20</v>
      </c>
      <c r="I35" s="17">
        <v>99.691083426902537</v>
      </c>
      <c r="J35" s="20">
        <f>ROUND(N35/K35,4)</f>
        <v>-4.4000000000000003E-3</v>
      </c>
      <c r="K35" s="21">
        <v>56696520.756300002</v>
      </c>
      <c r="L35" s="22">
        <v>3450</v>
      </c>
      <c r="M35" s="22">
        <v>36795.360000000001</v>
      </c>
      <c r="N35" s="23">
        <f>L35*M35*(I35-F35)%</f>
        <v>-252178.39733195415</v>
      </c>
    </row>
    <row r="36" spans="1:14" s="24" customFormat="1" ht="21" hidden="1" customHeight="1" x14ac:dyDescent="0.25">
      <c r="A36" s="13">
        <v>1</v>
      </c>
      <c r="B36" s="14" t="s">
        <v>22</v>
      </c>
      <c r="C36" s="15">
        <f>$C$2</f>
        <v>44431</v>
      </c>
      <c r="D36" s="16">
        <v>42768</v>
      </c>
      <c r="E36" s="16">
        <v>44959</v>
      </c>
      <c r="F36" s="20">
        <f>F10</f>
        <v>87.410891850704047</v>
      </c>
      <c r="G36" s="57">
        <f>G10</f>
        <v>1.4999999999999999E-2</v>
      </c>
      <c r="H36" s="17" t="str">
        <f>H10</f>
        <v>Markup</v>
      </c>
      <c r="I36" s="20">
        <f>I10</f>
        <v>86.017545259445228</v>
      </c>
      <c r="J36" s="20">
        <f>ROUND(N36/K36,4)</f>
        <v>-9.4999999999999998E-3</v>
      </c>
      <c r="K36" s="21">
        <v>67035065.775899999</v>
      </c>
      <c r="L36" s="22">
        <v>1000</v>
      </c>
      <c r="M36" s="22">
        <f>M10</f>
        <v>45832.66</v>
      </c>
      <c r="N36" s="58">
        <f>L36*M36*(I36-F36)%</f>
        <v>-638607.80579324428</v>
      </c>
    </row>
    <row r="37" spans="1:14" s="24" customFormat="1" ht="21" hidden="1" customHeight="1" x14ac:dyDescent="0.25">
      <c r="A37" s="13">
        <v>2</v>
      </c>
      <c r="B37" s="14" t="s">
        <v>35</v>
      </c>
      <c r="C37" s="15">
        <f>C36</f>
        <v>44431</v>
      </c>
      <c r="D37" s="16">
        <v>43839</v>
      </c>
      <c r="E37" s="16">
        <v>47492</v>
      </c>
      <c r="F37" s="20">
        <v>99.595304073382522</v>
      </c>
      <c r="G37" s="57">
        <v>-1.5E-3</v>
      </c>
      <c r="H37" s="19" t="s">
        <v>18</v>
      </c>
      <c r="I37" s="20">
        <v>100.59486125493441</v>
      </c>
      <c r="J37" s="20">
        <f>ROUND(N37/K37,4)</f>
        <v>5.2900000000000003E-2</v>
      </c>
      <c r="K37" s="21">
        <v>67035065.775899999</v>
      </c>
      <c r="L37" s="22">
        <v>355</v>
      </c>
      <c r="M37" s="22">
        <v>1000000</v>
      </c>
      <c r="N37" s="58">
        <f>L37*M37*(I37-F37)%</f>
        <v>3548427.9945092197</v>
      </c>
    </row>
    <row r="38" spans="1:14" s="24" customFormat="1" x14ac:dyDescent="0.25">
      <c r="A38" s="45"/>
      <c r="B38" s="46"/>
      <c r="C38" s="47"/>
      <c r="D38" s="48"/>
      <c r="E38" s="48"/>
      <c r="F38" s="49"/>
      <c r="G38" s="50"/>
      <c r="H38" s="51"/>
      <c r="I38" s="49"/>
      <c r="J38" s="52"/>
      <c r="K38" s="54"/>
      <c r="L38" s="54"/>
      <c r="M38" s="54"/>
      <c r="N38" s="55"/>
    </row>
    <row r="39" spans="1:14" x14ac:dyDescent="0.25">
      <c r="A39" s="9" t="s">
        <v>36</v>
      </c>
    </row>
    <row r="40" spans="1:14" ht="47.25" x14ac:dyDescent="0.25">
      <c r="A40" s="59" t="s">
        <v>3</v>
      </c>
      <c r="B40" s="59" t="s">
        <v>4</v>
      </c>
      <c r="C40" s="59" t="s">
        <v>5</v>
      </c>
      <c r="D40" s="59" t="s">
        <v>6</v>
      </c>
      <c r="E40" s="59" t="s">
        <v>7</v>
      </c>
      <c r="F40" s="59" t="s">
        <v>8</v>
      </c>
      <c r="G40" s="60" t="s">
        <v>9</v>
      </c>
      <c r="H40" s="59" t="s">
        <v>10</v>
      </c>
      <c r="I40" s="59" t="s">
        <v>11</v>
      </c>
      <c r="J40" s="59" t="s">
        <v>12</v>
      </c>
      <c r="K40" s="61" t="s">
        <v>13</v>
      </c>
      <c r="L40" s="61" t="s">
        <v>14</v>
      </c>
      <c r="M40" s="61" t="s">
        <v>15</v>
      </c>
      <c r="N40" s="62" t="s">
        <v>16</v>
      </c>
    </row>
    <row r="41" spans="1:14" s="24" customFormat="1" ht="15.75" hidden="1" customHeight="1" x14ac:dyDescent="0.25">
      <c r="A41" s="13">
        <v>1</v>
      </c>
      <c r="B41" s="14" t="s">
        <v>17</v>
      </c>
      <c r="C41" s="15">
        <f>$C$2</f>
        <v>44431</v>
      </c>
      <c r="D41" s="16">
        <v>42446</v>
      </c>
      <c r="E41" s="16">
        <v>46098</v>
      </c>
      <c r="F41" s="17">
        <f>F7</f>
        <v>90.346136978840605</v>
      </c>
      <c r="G41" s="18">
        <f>G7</f>
        <v>-1.5E-3</v>
      </c>
      <c r="H41" s="19" t="str">
        <f>H7</f>
        <v>Markdown</v>
      </c>
      <c r="I41" s="17">
        <f>I7</f>
        <v>90.893496104903164</v>
      </c>
      <c r="J41" s="20">
        <f>ROUND(N41/K41,4)</f>
        <v>1.06E-2</v>
      </c>
      <c r="K41" s="22">
        <v>12900609.9385</v>
      </c>
      <c r="L41" s="22">
        <v>5000</v>
      </c>
      <c r="M41" s="22">
        <f>M7</f>
        <v>4991</v>
      </c>
      <c r="N41" s="58">
        <f>L41*M41*(I41-F41)%</f>
        <v>136593.46990891176</v>
      </c>
    </row>
    <row r="42" spans="1:14" s="24" customFormat="1" ht="15.75" hidden="1" customHeight="1" x14ac:dyDescent="0.25">
      <c r="A42" s="85">
        <v>2</v>
      </c>
      <c r="B42" s="84" t="s">
        <v>28</v>
      </c>
      <c r="C42" s="83">
        <f>$C$2</f>
        <v>44431</v>
      </c>
      <c r="D42" s="82">
        <v>41325</v>
      </c>
      <c r="E42" s="82">
        <v>44247</v>
      </c>
      <c r="F42" s="80" t="e">
        <f>#REF!</f>
        <v>#REF!</v>
      </c>
      <c r="G42" s="81" t="e">
        <f>#REF!</f>
        <v>#REF!</v>
      </c>
      <c r="H42" s="80" t="e">
        <f>#REF!</f>
        <v>#REF!</v>
      </c>
      <c r="I42" s="80" t="e">
        <f>#REF!</f>
        <v>#REF!</v>
      </c>
      <c r="J42" s="79" t="e">
        <f>ROUND(N42/K42,4)</f>
        <v>#REF!</v>
      </c>
      <c r="K42" s="78">
        <v>14050427.3233</v>
      </c>
      <c r="L42" s="78">
        <v>6581</v>
      </c>
      <c r="M42" s="78" t="e">
        <f>#REF!</f>
        <v>#REF!</v>
      </c>
      <c r="N42" s="77" t="e">
        <f>L42*M42*(I42-F42)%</f>
        <v>#REF!</v>
      </c>
    </row>
    <row r="43" spans="1:14" s="24" customFormat="1" ht="15.75" customHeight="1" x14ac:dyDescent="0.25">
      <c r="A43" s="13">
        <v>1</v>
      </c>
      <c r="B43" s="14" t="s">
        <v>23</v>
      </c>
      <c r="C43" s="15">
        <f>$C$2</f>
        <v>44431</v>
      </c>
      <c r="D43" s="16">
        <f>D11</f>
        <v>43907</v>
      </c>
      <c r="E43" s="16">
        <f>E11</f>
        <v>47559</v>
      </c>
      <c r="F43" s="17">
        <f>F11</f>
        <v>101.0649499973763</v>
      </c>
      <c r="G43" s="63">
        <f>G11</f>
        <v>3.0000000000000001E-3</v>
      </c>
      <c r="H43" s="16" t="str">
        <f>H11</f>
        <v>Markup</v>
      </c>
      <c r="I43" s="17">
        <f>I11</f>
        <v>99.020085090108807</v>
      </c>
      <c r="J43" s="20">
        <f>ROUND(N43/K43,4)</f>
        <v>-2.8500000000000001E-2</v>
      </c>
      <c r="K43" s="22">
        <v>14349970.3643</v>
      </c>
      <c r="L43" s="22">
        <v>20</v>
      </c>
      <c r="M43" s="22">
        <f>M11</f>
        <v>1000000</v>
      </c>
      <c r="N43" s="58">
        <f>L43*M43*(I43-F43)%</f>
        <v>-408972.98145349906</v>
      </c>
    </row>
    <row r="44" spans="1:14" s="24" customFormat="1" x14ac:dyDescent="0.25">
      <c r="A44" s="13">
        <v>2</v>
      </c>
      <c r="B44" s="14" t="s">
        <v>21</v>
      </c>
      <c r="C44" s="15">
        <f>$C$2</f>
        <v>44431</v>
      </c>
      <c r="D44" s="16">
        <v>42934</v>
      </c>
      <c r="E44" s="16">
        <v>44760</v>
      </c>
      <c r="F44" s="17">
        <f>F9</f>
        <v>100.44776167726479</v>
      </c>
      <c r="G44" s="25">
        <f>G9</f>
        <v>1.4999999999999999E-2</v>
      </c>
      <c r="H44" s="19" t="str">
        <f>H9</f>
        <v>Markup</v>
      </c>
      <c r="I44" s="17">
        <f>I9</f>
        <v>98.790994556287316</v>
      </c>
      <c r="J44" s="20">
        <f>ROUND(N44/K44,4)</f>
        <v>-4.4200000000000003E-2</v>
      </c>
      <c r="K44" s="26">
        <v>14349970.3643</v>
      </c>
      <c r="L44" s="21">
        <v>17000</v>
      </c>
      <c r="M44" s="21">
        <f>M9</f>
        <v>2250</v>
      </c>
      <c r="N44" s="23">
        <f>L44*M44*(I44-F44)%</f>
        <v>-633713.42377388512</v>
      </c>
    </row>
    <row r="45" spans="1:14" s="24" customFormat="1" hidden="1" x14ac:dyDescent="0.25">
      <c r="A45" s="13">
        <v>2</v>
      </c>
      <c r="B45" s="14" t="s">
        <v>25</v>
      </c>
      <c r="C45" s="15">
        <f>$C$2</f>
        <v>44431</v>
      </c>
      <c r="D45" s="16">
        <v>42727</v>
      </c>
      <c r="E45" s="16">
        <v>46379</v>
      </c>
      <c r="F45" s="17">
        <v>100</v>
      </c>
      <c r="G45" s="25">
        <v>7.4999999999999997E-3</v>
      </c>
      <c r="H45" s="19" t="s">
        <v>20</v>
      </c>
      <c r="I45" s="17">
        <v>96.942099999999996</v>
      </c>
      <c r="J45" s="20">
        <f>ROUND(N45/K45,4)</f>
        <v>-0.1394</v>
      </c>
      <c r="K45" s="26">
        <v>12047074.527100001</v>
      </c>
      <c r="L45" s="21">
        <v>550</v>
      </c>
      <c r="M45" s="21">
        <f>M13</f>
        <v>99840</v>
      </c>
      <c r="N45" s="23">
        <f>L45*M45*(I45-F45)%</f>
        <v>-1679154.048000002</v>
      </c>
    </row>
    <row r="46" spans="1:14" s="24" customFormat="1" ht="15.75" hidden="1" customHeight="1" x14ac:dyDescent="0.25">
      <c r="A46" s="13">
        <v>2</v>
      </c>
      <c r="B46" s="14" t="s">
        <v>26</v>
      </c>
      <c r="C46" s="15">
        <f>$C$2</f>
        <v>44431</v>
      </c>
      <c r="D46" s="16">
        <v>42419</v>
      </c>
      <c r="E46" s="16">
        <v>46072</v>
      </c>
      <c r="F46" s="17">
        <f>F14</f>
        <v>96.321689848909429</v>
      </c>
      <c r="G46" s="18">
        <f>G14</f>
        <v>-1.5E-3</v>
      </c>
      <c r="H46" s="19" t="s">
        <v>18</v>
      </c>
      <c r="I46" s="17">
        <f>I14</f>
        <v>96.911010470544085</v>
      </c>
      <c r="J46" s="20">
        <f>ROUND(N46/K46,4)</f>
        <v>2.2800000000000001E-2</v>
      </c>
      <c r="K46" s="22">
        <v>12900609.9385</v>
      </c>
      <c r="L46" s="22">
        <v>500</v>
      </c>
      <c r="M46" s="22">
        <f>M14</f>
        <v>99820</v>
      </c>
      <c r="N46" s="58">
        <f>L46*M46*(I46-F46)%</f>
        <v>294129.92225785658</v>
      </c>
    </row>
    <row r="48" spans="1:14" x14ac:dyDescent="0.25">
      <c r="A48" s="9" t="s">
        <v>37</v>
      </c>
    </row>
    <row r="49" spans="1:14" ht="47.25" x14ac:dyDescent="0.25">
      <c r="A49" s="59" t="s">
        <v>3</v>
      </c>
      <c r="B49" s="59" t="s">
        <v>4</v>
      </c>
      <c r="C49" s="59" t="s">
        <v>5</v>
      </c>
      <c r="D49" s="59" t="s">
        <v>6</v>
      </c>
      <c r="E49" s="59" t="s">
        <v>7</v>
      </c>
      <c r="F49" s="59" t="s">
        <v>8</v>
      </c>
      <c r="G49" s="60" t="s">
        <v>9</v>
      </c>
      <c r="H49" s="59" t="s">
        <v>10</v>
      </c>
      <c r="I49" s="59" t="s">
        <v>11</v>
      </c>
      <c r="J49" s="59" t="s">
        <v>12</v>
      </c>
      <c r="K49" s="61" t="s">
        <v>13</v>
      </c>
      <c r="L49" s="61" t="s">
        <v>14</v>
      </c>
      <c r="M49" s="61" t="s">
        <v>15</v>
      </c>
      <c r="N49" s="10" t="s">
        <v>16</v>
      </c>
    </row>
    <row r="50" spans="1:14" ht="15.75" hidden="1" customHeight="1" x14ac:dyDescent="0.25">
      <c r="A50" s="13">
        <v>1</v>
      </c>
      <c r="B50" s="14" t="s">
        <v>28</v>
      </c>
      <c r="C50" s="15">
        <f>C41</f>
        <v>44431</v>
      </c>
      <c r="D50" s="15">
        <f>D42</f>
        <v>41325</v>
      </c>
      <c r="E50" s="15">
        <f>E42</f>
        <v>44247</v>
      </c>
      <c r="F50" s="64" t="e">
        <f>F42</f>
        <v>#REF!</v>
      </c>
      <c r="G50" s="18" t="e">
        <f>G42</f>
        <v>#REF!</v>
      </c>
      <c r="H50" s="25" t="e">
        <f>H42</f>
        <v>#REF!</v>
      </c>
      <c r="I50" s="64" t="e">
        <f>I42</f>
        <v>#REF!</v>
      </c>
      <c r="J50" s="20" t="e">
        <f>ROUND(N50/K50,4)</f>
        <v>#REF!</v>
      </c>
      <c r="K50" s="22">
        <v>1884883.0308000001</v>
      </c>
      <c r="L50" s="22">
        <v>3000</v>
      </c>
      <c r="M50" s="22" t="e">
        <f>M42</f>
        <v>#REF!</v>
      </c>
      <c r="N50" s="23" t="e">
        <f>L50*M50*(I50-F50)%</f>
        <v>#REF!</v>
      </c>
    </row>
    <row r="51" spans="1:14" s="24" customFormat="1" ht="15.75" hidden="1" customHeight="1" x14ac:dyDescent="0.25">
      <c r="A51" s="13">
        <v>1</v>
      </c>
      <c r="B51" s="14" t="s">
        <v>29</v>
      </c>
      <c r="C51" s="15">
        <f>$C$2</f>
        <v>44431</v>
      </c>
      <c r="D51" s="16">
        <v>41912</v>
      </c>
      <c r="E51" s="16">
        <v>45565</v>
      </c>
      <c r="F51" s="17">
        <f>F43</f>
        <v>101.0649499973763</v>
      </c>
      <c r="G51" s="57">
        <f>G43</f>
        <v>3.0000000000000001E-3</v>
      </c>
      <c r="H51" s="17" t="str">
        <f>H43</f>
        <v>Markup</v>
      </c>
      <c r="I51" s="17">
        <f>I43</f>
        <v>99.020085090108807</v>
      </c>
      <c r="J51" s="20">
        <f>ROUND(N51/K51,4)</f>
        <v>-56.394300000000001</v>
      </c>
      <c r="K51" s="22">
        <v>1814095.6936999999</v>
      </c>
      <c r="L51" s="22">
        <v>5003</v>
      </c>
      <c r="M51" s="22">
        <f>M43</f>
        <v>1000000</v>
      </c>
      <c r="N51" s="23">
        <f>L51*M51*(I51-F51)%</f>
        <v>-102304591.31059279</v>
      </c>
    </row>
    <row r="52" spans="1:14" s="24" customFormat="1" ht="15.75" hidden="1" customHeight="1" x14ac:dyDescent="0.25">
      <c r="A52" s="13">
        <v>1</v>
      </c>
      <c r="B52" s="14" t="s">
        <v>34</v>
      </c>
      <c r="C52" s="15">
        <f>$C$2</f>
        <v>44431</v>
      </c>
      <c r="D52" s="16">
        <v>43069</v>
      </c>
      <c r="E52" s="16">
        <v>45260</v>
      </c>
      <c r="F52" s="17">
        <f>F34</f>
        <v>100.9637863938339</v>
      </c>
      <c r="G52" s="25">
        <f>G34</f>
        <v>1.4999999999999999E-2</v>
      </c>
      <c r="H52" s="65" t="str">
        <f>H34</f>
        <v>Markup</v>
      </c>
      <c r="I52" s="17">
        <f>I34</f>
        <v>99.171288187300618</v>
      </c>
      <c r="J52" s="20">
        <f>ROUND(N52/K52,4)</f>
        <v>-7.4800000000000005E-2</v>
      </c>
      <c r="K52" s="26">
        <v>1557835.1194</v>
      </c>
      <c r="L52" s="22">
        <v>130</v>
      </c>
      <c r="M52" s="22">
        <f>M34</f>
        <v>50000</v>
      </c>
      <c r="N52" s="23">
        <f>L52*M52*(I52-F52)%</f>
        <v>-116512.38342466329</v>
      </c>
    </row>
    <row r="53" spans="1:14" s="24" customFormat="1" ht="15.75" customHeight="1" x14ac:dyDescent="0.25">
      <c r="A53" s="13">
        <v>1</v>
      </c>
      <c r="B53" s="14" t="s">
        <v>21</v>
      </c>
      <c r="C53" s="15">
        <f>$C$2</f>
        <v>44431</v>
      </c>
      <c r="D53" s="16">
        <v>42934</v>
      </c>
      <c r="E53" s="16">
        <v>44760</v>
      </c>
      <c r="F53" s="17">
        <f>F9</f>
        <v>100.44776167726479</v>
      </c>
      <c r="G53" s="25">
        <f>G9</f>
        <v>1.4999999999999999E-2</v>
      </c>
      <c r="H53" s="19" t="str">
        <f>H9</f>
        <v>Markup</v>
      </c>
      <c r="I53" s="17">
        <f>I9</f>
        <v>98.790994556287316</v>
      </c>
      <c r="J53" s="20">
        <f>ROUND(N53/K53,4)</f>
        <v>-0.1145</v>
      </c>
      <c r="K53" s="26">
        <v>1627432.2372000001</v>
      </c>
      <c r="L53" s="21">
        <v>5000</v>
      </c>
      <c r="M53" s="21">
        <f>M44</f>
        <v>2250</v>
      </c>
      <c r="N53" s="23">
        <f>L53*M53*(I53-F53)%</f>
        <v>-186386.30110996621</v>
      </c>
    </row>
    <row r="54" spans="1:14" s="24" customFormat="1" ht="15.75" hidden="1" customHeight="1" x14ac:dyDescent="0.25">
      <c r="A54" s="13">
        <v>3</v>
      </c>
      <c r="B54" s="14" t="s">
        <v>25</v>
      </c>
      <c r="C54" s="15">
        <f>$C$2</f>
        <v>44431</v>
      </c>
      <c r="D54" s="16">
        <v>42727</v>
      </c>
      <c r="E54" s="16">
        <v>46379</v>
      </c>
      <c r="F54" s="17">
        <v>100</v>
      </c>
      <c r="G54" s="25">
        <v>7.4999999999999997E-3</v>
      </c>
      <c r="H54" s="19" t="s">
        <v>20</v>
      </c>
      <c r="I54" s="17">
        <v>96.942099999999996</v>
      </c>
      <c r="J54" s="20">
        <f>ROUND(N54/K54,4)</f>
        <v>-9.8500000000000004E-2</v>
      </c>
      <c r="K54" s="26">
        <v>1549274.1802999999</v>
      </c>
      <c r="L54" s="21">
        <v>50</v>
      </c>
      <c r="M54" s="21">
        <f>M45</f>
        <v>99840</v>
      </c>
      <c r="N54" s="23">
        <f>L54*M54*(I54-F54)%</f>
        <v>-152650.36800000019</v>
      </c>
    </row>
    <row r="55" spans="1:14" s="24" customFormat="1" hidden="1" x14ac:dyDescent="0.25">
      <c r="A55" s="13">
        <v>3</v>
      </c>
      <c r="B55" s="14" t="s">
        <v>38</v>
      </c>
      <c r="C55" s="15">
        <f>$C$2</f>
        <v>44431</v>
      </c>
      <c r="D55" s="16">
        <v>43055</v>
      </c>
      <c r="E55" s="16">
        <v>44881</v>
      </c>
      <c r="F55" s="17">
        <v>97.646500000000003</v>
      </c>
      <c r="G55" s="18">
        <f>G9</f>
        <v>1.4999999999999999E-2</v>
      </c>
      <c r="H55" s="18" t="str">
        <f>H9</f>
        <v>Markup</v>
      </c>
      <c r="I55" s="64">
        <f>I9</f>
        <v>98.790994556287316</v>
      </c>
      <c r="J55" s="20">
        <f>ROUND(N55/K55,4)</f>
        <v>1E-3</v>
      </c>
      <c r="K55" s="21">
        <f>K51</f>
        <v>1814095.6936999999</v>
      </c>
      <c r="L55" s="22">
        <v>72</v>
      </c>
      <c r="M55" s="22">
        <f>M9</f>
        <v>2250</v>
      </c>
      <c r="N55" s="58">
        <f>L55*M55*(I55-F55)%</f>
        <v>1854.0811811854471</v>
      </c>
    </row>
    <row r="56" spans="1:14" s="24" customFormat="1" hidden="1" x14ac:dyDescent="0.25">
      <c r="A56" s="13">
        <v>2</v>
      </c>
      <c r="B56" s="14" t="s">
        <v>26</v>
      </c>
      <c r="C56" s="15">
        <f>$C$2</f>
        <v>44431</v>
      </c>
      <c r="D56" s="16">
        <v>42419</v>
      </c>
      <c r="E56" s="16">
        <v>46072</v>
      </c>
      <c r="F56" s="17">
        <f>F46</f>
        <v>96.321689848909429</v>
      </c>
      <c r="G56" s="18">
        <f>G46</f>
        <v>-1.5E-3</v>
      </c>
      <c r="H56" s="19" t="str">
        <f>H46</f>
        <v>Markdown</v>
      </c>
      <c r="I56" s="17">
        <f>I46</f>
        <v>96.911010470544085</v>
      </c>
      <c r="J56" s="20">
        <f>ROUND(N56/K56,4)</f>
        <v>4.8599999999999997E-2</v>
      </c>
      <c r="K56" s="22">
        <v>1814095.6936999999</v>
      </c>
      <c r="L56" s="22">
        <v>150</v>
      </c>
      <c r="M56" s="22">
        <f>M46</f>
        <v>99820</v>
      </c>
      <c r="N56" s="58">
        <f>L56*M56*(I56-F56)%</f>
        <v>88238.976677356986</v>
      </c>
    </row>
    <row r="57" spans="1:14" s="24" customFormat="1" ht="21" hidden="1" customHeight="1" x14ac:dyDescent="0.25">
      <c r="A57" s="13">
        <v>3</v>
      </c>
      <c r="B57" s="14" t="s">
        <v>35</v>
      </c>
      <c r="C57" s="15">
        <f>C56</f>
        <v>44431</v>
      </c>
      <c r="D57" s="16">
        <f>D37</f>
        <v>43839</v>
      </c>
      <c r="E57" s="16">
        <f>E37</f>
        <v>47492</v>
      </c>
      <c r="F57" s="17">
        <f>F37</f>
        <v>99.595304073382522</v>
      </c>
      <c r="G57" s="63">
        <f>G37</f>
        <v>-1.5E-3</v>
      </c>
      <c r="H57" s="17" t="str">
        <f>H37</f>
        <v>Markdown</v>
      </c>
      <c r="I57" s="20">
        <f>I37</f>
        <v>100.59486125493441</v>
      </c>
      <c r="J57" s="20">
        <f>ROUND(N57/K57,4)</f>
        <v>0.1928</v>
      </c>
      <c r="K57" s="21">
        <v>1814095.6936999999</v>
      </c>
      <c r="L57" s="22">
        <v>35</v>
      </c>
      <c r="M57" s="22">
        <f>M37</f>
        <v>1000000</v>
      </c>
      <c r="N57" s="58">
        <f>L57*M57*(I57-F57)%</f>
        <v>349845.01354316249</v>
      </c>
    </row>
    <row r="58" spans="1:14" s="24" customFormat="1" x14ac:dyDescent="0.25">
      <c r="A58" s="45"/>
      <c r="B58" s="46"/>
      <c r="C58" s="47"/>
      <c r="D58" s="48"/>
      <c r="E58" s="48"/>
      <c r="F58" s="49"/>
      <c r="G58" s="50"/>
      <c r="H58" s="51"/>
      <c r="I58" s="49"/>
      <c r="J58" s="52"/>
      <c r="K58" s="54"/>
      <c r="L58" s="54"/>
      <c r="M58" s="54"/>
      <c r="N58" s="55"/>
    </row>
    <row r="60" spans="1:14" hidden="1" x14ac:dyDescent="0.25">
      <c r="A60" s="9" t="s">
        <v>39</v>
      </c>
    </row>
    <row r="61" spans="1:14" ht="50.25" hidden="1" customHeight="1" x14ac:dyDescent="0.25">
      <c r="A61" s="59" t="s">
        <v>3</v>
      </c>
      <c r="B61" s="59" t="s">
        <v>4</v>
      </c>
      <c r="C61" s="59" t="s">
        <v>5</v>
      </c>
      <c r="D61" s="59" t="s">
        <v>6</v>
      </c>
      <c r="E61" s="59" t="s">
        <v>7</v>
      </c>
      <c r="F61" s="59" t="s">
        <v>8</v>
      </c>
      <c r="G61" s="60" t="s">
        <v>9</v>
      </c>
      <c r="H61" s="59" t="s">
        <v>10</v>
      </c>
      <c r="I61" s="59" t="s">
        <v>11</v>
      </c>
      <c r="J61" s="59" t="s">
        <v>12</v>
      </c>
      <c r="K61" s="61" t="s">
        <v>13</v>
      </c>
      <c r="L61" s="61" t="s">
        <v>14</v>
      </c>
      <c r="M61" s="61" t="s">
        <v>15</v>
      </c>
      <c r="N61" s="59" t="s">
        <v>16</v>
      </c>
    </row>
    <row r="62" spans="1:14" s="24" customFormat="1" ht="15.75" hidden="1" customHeight="1" x14ac:dyDescent="0.25">
      <c r="A62" s="13">
        <v>1</v>
      </c>
      <c r="B62" s="14" t="s">
        <v>34</v>
      </c>
      <c r="C62" s="15">
        <f>$C$2</f>
        <v>44431</v>
      </c>
      <c r="D62" s="16">
        <v>43069</v>
      </c>
      <c r="E62" s="16">
        <v>45260</v>
      </c>
      <c r="F62" s="17">
        <f>F34</f>
        <v>100.9637863938339</v>
      </c>
      <c r="G62" s="63">
        <f>G34</f>
        <v>1.4999999999999999E-2</v>
      </c>
      <c r="H62" s="17" t="str">
        <f>H34</f>
        <v>Markup</v>
      </c>
      <c r="I62" s="17">
        <f>I34</f>
        <v>99.171288187300618</v>
      </c>
      <c r="J62" s="20">
        <f>ROUND(N62/K62,4)</f>
        <v>-3.1199999999999999E-2</v>
      </c>
      <c r="K62" s="26">
        <v>1436043.5031000001</v>
      </c>
      <c r="L62" s="22">
        <v>50</v>
      </c>
      <c r="M62" s="22">
        <f>M52</f>
        <v>50000</v>
      </c>
      <c r="N62" s="23">
        <f>L62*M62*(I62-F62)%</f>
        <v>-44812.455163332037</v>
      </c>
    </row>
    <row r="63" spans="1:14" s="24" customFormat="1" hidden="1" x14ac:dyDescent="0.25">
      <c r="A63" s="13">
        <v>1</v>
      </c>
      <c r="B63" s="14" t="s">
        <v>31</v>
      </c>
      <c r="C63" s="15">
        <f>$C$2</f>
        <v>44431</v>
      </c>
      <c r="D63" s="16">
        <v>43054</v>
      </c>
      <c r="E63" s="16">
        <v>44515</v>
      </c>
      <c r="F63" s="17">
        <f>F35</f>
        <v>99.88973670175146</v>
      </c>
      <c r="G63" s="57">
        <f>G35</f>
        <v>5.0000000000000001E-3</v>
      </c>
      <c r="H63" s="17" t="str">
        <f>H35</f>
        <v>Markup</v>
      </c>
      <c r="I63" s="17">
        <f>I35</f>
        <v>99.691083426902537</v>
      </c>
      <c r="J63" s="20">
        <f>ROUND(N63/K63,4)</f>
        <v>-2.5000000000000001E-3</v>
      </c>
      <c r="K63" s="21">
        <v>1448031.0992999999</v>
      </c>
      <c r="L63" s="22">
        <v>50</v>
      </c>
      <c r="M63" s="22">
        <f>M35</f>
        <v>36795.360000000001</v>
      </c>
      <c r="N63" s="23">
        <f>L63*M63*(I63-F63)%</f>
        <v>-3654.759381622524</v>
      </c>
    </row>
    <row r="64" spans="1:14" s="24" customFormat="1" hidden="1" x14ac:dyDescent="0.25">
      <c r="A64" s="13">
        <v>1</v>
      </c>
      <c r="B64" s="14" t="s">
        <v>22</v>
      </c>
      <c r="C64" s="15">
        <f>$C$2</f>
        <v>44431</v>
      </c>
      <c r="D64" s="16">
        <v>42768</v>
      </c>
      <c r="E64" s="16">
        <v>44959</v>
      </c>
      <c r="F64" s="20">
        <f>F36</f>
        <v>87.410891850704047</v>
      </c>
      <c r="G64" s="57">
        <f>G36</f>
        <v>1.4999999999999999E-2</v>
      </c>
      <c r="H64" s="17" t="str">
        <f>H36</f>
        <v>Markup</v>
      </c>
      <c r="I64" s="20">
        <f>I36</f>
        <v>86.017545259445228</v>
      </c>
      <c r="J64" s="20">
        <f>ROUND(N64/K64,4)</f>
        <v>-1.95E-2</v>
      </c>
      <c r="K64" s="21">
        <v>1312435.9380999999</v>
      </c>
      <c r="L64" s="22">
        <v>40</v>
      </c>
      <c r="M64" s="22">
        <f>M36</f>
        <v>45832.66</v>
      </c>
      <c r="N64" s="58">
        <f>L64*M64*(I64-F64)%</f>
        <v>-25544.312231729771</v>
      </c>
    </row>
    <row r="65" spans="1:14" s="24" customFormat="1" ht="21" hidden="1" customHeight="1" x14ac:dyDescent="0.25">
      <c r="A65" s="13">
        <v>2</v>
      </c>
      <c r="B65" s="14" t="s">
        <v>35</v>
      </c>
      <c r="C65" s="15">
        <f>C64</f>
        <v>44431</v>
      </c>
      <c r="D65" s="16">
        <f>D37</f>
        <v>43839</v>
      </c>
      <c r="E65" s="16">
        <f>E37</f>
        <v>47492</v>
      </c>
      <c r="F65" s="20">
        <v>100.15263972144623</v>
      </c>
      <c r="G65" s="57">
        <f>G37</f>
        <v>-1.5E-3</v>
      </c>
      <c r="H65" s="17" t="str">
        <f>H37</f>
        <v>Markdown</v>
      </c>
      <c r="I65" s="20">
        <f>I37</f>
        <v>100.59486125493441</v>
      </c>
      <c r="J65" s="20">
        <f>ROUND(N65/K65,4)</f>
        <v>3.3700000000000001E-2</v>
      </c>
      <c r="K65" s="21">
        <v>1312435.9380999999</v>
      </c>
      <c r="L65" s="22">
        <v>10</v>
      </c>
      <c r="M65" s="22">
        <f>M37</f>
        <v>1000000</v>
      </c>
      <c r="N65" s="58">
        <f>L65*M65*(I65-F65)%</f>
        <v>44222.153348817985</v>
      </c>
    </row>
    <row r="66" spans="1:14" s="24" customFormat="1" hidden="1" x14ac:dyDescent="0.25">
      <c r="A66" s="45"/>
      <c r="B66" s="46"/>
      <c r="C66" s="47"/>
      <c r="D66" s="48"/>
      <c r="E66" s="48"/>
      <c r="F66" s="52"/>
      <c r="G66" s="66"/>
      <c r="H66" s="49"/>
      <c r="I66" s="52"/>
      <c r="J66" s="52"/>
      <c r="K66" s="53"/>
      <c r="L66" s="54"/>
      <c r="M66" s="54"/>
      <c r="N66" s="55"/>
    </row>
    <row r="68" spans="1:14" hidden="1" x14ac:dyDescent="0.25">
      <c r="A68" s="9" t="s">
        <v>42</v>
      </c>
    </row>
    <row r="69" spans="1:14" ht="49.5" hidden="1" customHeight="1" x14ac:dyDescent="0.25">
      <c r="A69" s="59" t="s">
        <v>3</v>
      </c>
      <c r="B69" s="59" t="s">
        <v>4</v>
      </c>
      <c r="C69" s="59" t="s">
        <v>5</v>
      </c>
      <c r="D69" s="59" t="s">
        <v>6</v>
      </c>
      <c r="E69" s="59" t="s">
        <v>7</v>
      </c>
      <c r="F69" s="59" t="s">
        <v>8</v>
      </c>
      <c r="G69" s="60" t="s">
        <v>9</v>
      </c>
      <c r="H69" s="59" t="s">
        <v>10</v>
      </c>
      <c r="I69" s="59" t="s">
        <v>11</v>
      </c>
      <c r="J69" s="59" t="s">
        <v>12</v>
      </c>
      <c r="K69" s="61" t="s">
        <v>13</v>
      </c>
      <c r="L69" s="61" t="s">
        <v>14</v>
      </c>
      <c r="M69" s="61" t="s">
        <v>15</v>
      </c>
      <c r="N69" s="10" t="s">
        <v>16</v>
      </c>
    </row>
    <row r="70" spans="1:14" s="24" customFormat="1" ht="15.75" hidden="1" customHeight="1" x14ac:dyDescent="0.25">
      <c r="A70" s="19">
        <v>1</v>
      </c>
      <c r="B70" s="67" t="s">
        <v>17</v>
      </c>
      <c r="C70" s="15">
        <f>$C$2</f>
        <v>44431</v>
      </c>
      <c r="D70" s="68">
        <v>42446</v>
      </c>
      <c r="E70" s="68">
        <v>46098</v>
      </c>
      <c r="F70" s="64">
        <f>F7</f>
        <v>90.346136978840605</v>
      </c>
      <c r="G70" s="18">
        <f>G7</f>
        <v>-1.5E-3</v>
      </c>
      <c r="H70" s="65" t="str">
        <f>H7</f>
        <v>Markdown</v>
      </c>
      <c r="I70" s="64">
        <f>I7</f>
        <v>90.893496104903164</v>
      </c>
      <c r="J70" s="69">
        <f>ROUND(N70/K70,4)</f>
        <v>8.8999999999999999E-3</v>
      </c>
      <c r="K70" s="22">
        <v>46240802.100500003</v>
      </c>
      <c r="L70" s="22">
        <v>15028</v>
      </c>
      <c r="M70" s="22">
        <f>M7</f>
        <v>4991</v>
      </c>
      <c r="N70" s="23">
        <f>L70*M70*(I70-F70)%</f>
        <v>410545.33315822517</v>
      </c>
    </row>
    <row r="71" spans="1:14" s="24" customFormat="1" ht="15.75" hidden="1" customHeight="1" x14ac:dyDescent="0.25">
      <c r="A71" s="19">
        <v>1</v>
      </c>
      <c r="B71" s="67" t="s">
        <v>19</v>
      </c>
      <c r="C71" s="15">
        <f>$C$2</f>
        <v>44431</v>
      </c>
      <c r="D71" s="68">
        <v>43165</v>
      </c>
      <c r="E71" s="68">
        <v>44991</v>
      </c>
      <c r="F71" s="64">
        <f>F8</f>
        <v>99.477922423949622</v>
      </c>
      <c r="G71" s="18">
        <f>G8</f>
        <v>1.4999999999999999E-2</v>
      </c>
      <c r="H71" s="64" t="str">
        <f>H8</f>
        <v>Markup</v>
      </c>
      <c r="I71" s="64">
        <f>I8</f>
        <v>98.029141149318434</v>
      </c>
      <c r="J71" s="69">
        <f>ROUND(N71/K71,4)</f>
        <v>-6.7000000000000002E-3</v>
      </c>
      <c r="K71" s="22">
        <v>190600262.68099999</v>
      </c>
      <c r="L71" s="22">
        <v>22000</v>
      </c>
      <c r="M71" s="22">
        <f>M8</f>
        <v>4000</v>
      </c>
      <c r="N71" s="23">
        <f>L71*M71*(I71-F71)%</f>
        <v>-1274927.5216754449</v>
      </c>
    </row>
    <row r="72" spans="1:14" s="24" customFormat="1" hidden="1" x14ac:dyDescent="0.25">
      <c r="A72" s="19">
        <v>2</v>
      </c>
      <c r="B72" s="67" t="s">
        <v>31</v>
      </c>
      <c r="C72" s="15">
        <f>$C$2</f>
        <v>44431</v>
      </c>
      <c r="D72" s="68">
        <v>43054</v>
      </c>
      <c r="E72" s="68">
        <v>44515</v>
      </c>
      <c r="F72" s="64">
        <f>F35</f>
        <v>99.88973670175146</v>
      </c>
      <c r="G72" s="18">
        <f>G35</f>
        <v>5.0000000000000001E-3</v>
      </c>
      <c r="H72" s="64" t="s">
        <v>20</v>
      </c>
      <c r="I72" s="64">
        <f>I35</f>
        <v>99.691083426902537</v>
      </c>
      <c r="J72" s="69">
        <f>ROUND(N72/K72,4)</f>
        <v>-2.9999999999999997E-4</v>
      </c>
      <c r="K72" s="22">
        <v>134779657.74849999</v>
      </c>
      <c r="L72" s="22">
        <v>500</v>
      </c>
      <c r="M72" s="22">
        <f>M63</f>
        <v>36795.360000000001</v>
      </c>
      <c r="N72" s="23">
        <f>L72*M72*(I72-F72)%</f>
        <v>-36547.593816225235</v>
      </c>
    </row>
    <row r="73" spans="1:14" s="24" customFormat="1" ht="15.75" hidden="1" customHeight="1" x14ac:dyDescent="0.25">
      <c r="A73" s="19">
        <v>2</v>
      </c>
      <c r="B73" s="67" t="s">
        <v>40</v>
      </c>
      <c r="C73" s="15">
        <f>$C$2</f>
        <v>44431</v>
      </c>
      <c r="D73" s="68">
        <v>43213</v>
      </c>
      <c r="E73" s="68">
        <v>46866</v>
      </c>
      <c r="F73" s="64" t="e">
        <f>#REF!</f>
        <v>#REF!</v>
      </c>
      <c r="G73" s="18" t="e">
        <f>#REF!</f>
        <v>#REF!</v>
      </c>
      <c r="H73" s="64" t="e">
        <f>#REF!</f>
        <v>#REF!</v>
      </c>
      <c r="I73" s="64" t="e">
        <f>#REF!</f>
        <v>#REF!</v>
      </c>
      <c r="J73" s="69" t="e">
        <f>ROUND(N73/K73,4)</f>
        <v>#REF!</v>
      </c>
      <c r="K73" s="22">
        <v>44396427.817599997</v>
      </c>
      <c r="L73" s="22">
        <v>80</v>
      </c>
      <c r="M73" s="22" t="e">
        <f>#REF!</f>
        <v>#REF!</v>
      </c>
      <c r="N73" s="58" t="e">
        <f>L73*M73*(I73-F73)%</f>
        <v>#REF!</v>
      </c>
    </row>
    <row r="74" spans="1:14" s="24" customFormat="1" ht="16.5" hidden="1" customHeight="1" x14ac:dyDescent="0.25">
      <c r="A74" s="19">
        <v>4</v>
      </c>
      <c r="B74" s="67" t="s">
        <v>22</v>
      </c>
      <c r="C74" s="15">
        <f>$C$2</f>
        <v>44431</v>
      </c>
      <c r="D74" s="68">
        <v>42768</v>
      </c>
      <c r="E74" s="68">
        <v>44959</v>
      </c>
      <c r="F74" s="69">
        <f>F36</f>
        <v>87.410891850704047</v>
      </c>
      <c r="G74" s="18">
        <f>G36</f>
        <v>1.4999999999999999E-2</v>
      </c>
      <c r="H74" s="64" t="str">
        <f>H10</f>
        <v>Markup</v>
      </c>
      <c r="I74" s="69">
        <f>I36</f>
        <v>86.017545259445228</v>
      </c>
      <c r="J74" s="69">
        <f>ROUND(N74/K74,4)</f>
        <v>-8.9999999999999993E-3</v>
      </c>
      <c r="K74" s="22">
        <v>34059131.466499999</v>
      </c>
      <c r="L74" s="22">
        <v>480</v>
      </c>
      <c r="M74" s="22">
        <f>M36</f>
        <v>45832.66</v>
      </c>
      <c r="N74" s="58">
        <f>L74*M74*(I74-F74)%</f>
        <v>-306531.74678075721</v>
      </c>
    </row>
    <row r="75" spans="1:14" s="24" customFormat="1" ht="15.75" hidden="1" customHeight="1" x14ac:dyDescent="0.25">
      <c r="A75" s="13">
        <v>6</v>
      </c>
      <c r="B75" s="14" t="s">
        <v>24</v>
      </c>
      <c r="C75" s="15">
        <f>$C$2</f>
        <v>44431</v>
      </c>
      <c r="D75" s="16">
        <v>43160</v>
      </c>
      <c r="E75" s="16">
        <v>44986</v>
      </c>
      <c r="F75" s="17">
        <f>F12</f>
        <v>99.986662182950553</v>
      </c>
      <c r="G75" s="57">
        <f>G12</f>
        <v>1E-3</v>
      </c>
      <c r="H75" s="17" t="str">
        <f>H12</f>
        <v>Markup</v>
      </c>
      <c r="I75" s="17">
        <f>I12</f>
        <v>99.783800535158235</v>
      </c>
      <c r="J75" s="20">
        <f>ROUND(N75/K75,4)</f>
        <v>-2.3E-3</v>
      </c>
      <c r="K75" s="21">
        <v>22019796.251699999</v>
      </c>
      <c r="L75" s="22">
        <v>250</v>
      </c>
      <c r="M75" s="22">
        <v>100000</v>
      </c>
      <c r="N75" s="58">
        <f>L75*M75*(I75-F75)%</f>
        <v>-50715.411948079498</v>
      </c>
    </row>
    <row r="76" spans="1:14" s="24" customFormat="1" ht="15.75" hidden="1" customHeight="1" x14ac:dyDescent="0.25">
      <c r="A76" s="13">
        <v>2</v>
      </c>
      <c r="B76" s="14" t="s">
        <v>26</v>
      </c>
      <c r="C76" s="15">
        <f>$C$2</f>
        <v>44431</v>
      </c>
      <c r="D76" s="16">
        <v>42419</v>
      </c>
      <c r="E76" s="16">
        <v>46072</v>
      </c>
      <c r="F76" s="17">
        <f>F56</f>
        <v>96.321689848909429</v>
      </c>
      <c r="G76" s="18">
        <f>G56</f>
        <v>-1.5E-3</v>
      </c>
      <c r="H76" s="19" t="str">
        <f>H56</f>
        <v>Markdown</v>
      </c>
      <c r="I76" s="17">
        <f>I56</f>
        <v>96.911010470544085</v>
      </c>
      <c r="J76" s="20">
        <f>ROUND(N76/K76,4)</f>
        <v>6.4000000000000003E-3</v>
      </c>
      <c r="K76" s="22">
        <v>46240802.100500003</v>
      </c>
      <c r="L76" s="22">
        <v>500</v>
      </c>
      <c r="M76" s="22">
        <f>M46</f>
        <v>99820</v>
      </c>
      <c r="N76" s="58">
        <f>L76*M76*(I76-F76)%</f>
        <v>294129.92225785658</v>
      </c>
    </row>
    <row r="77" spans="1:14" ht="15.75" hidden="1" customHeight="1" x14ac:dyDescent="0.25">
      <c r="A77" s="13">
        <v>2</v>
      </c>
      <c r="B77" s="14" t="s">
        <v>28</v>
      </c>
      <c r="C77" s="15" t="e">
        <f>#REF!</f>
        <v>#REF!</v>
      </c>
      <c r="D77" s="15" t="e">
        <f>#REF!</f>
        <v>#REF!</v>
      </c>
      <c r="E77" s="15" t="e">
        <f>#REF!</f>
        <v>#REF!</v>
      </c>
      <c r="F77" s="64" t="e">
        <f>#REF!</f>
        <v>#REF!</v>
      </c>
      <c r="G77" s="18" t="e">
        <f>#REF!</f>
        <v>#REF!</v>
      </c>
      <c r="H77" s="25" t="e">
        <f>#REF!</f>
        <v>#REF!</v>
      </c>
      <c r="I77" s="64" t="e">
        <f>#REF!</f>
        <v>#REF!</v>
      </c>
      <c r="J77" s="20" t="e">
        <f>ROUND(N77/K77,4)</f>
        <v>#REF!</v>
      </c>
      <c r="K77" s="21">
        <v>36518289.285400003</v>
      </c>
      <c r="L77" s="22">
        <v>2000</v>
      </c>
      <c r="M77" s="22" t="e">
        <f>#REF!</f>
        <v>#REF!</v>
      </c>
      <c r="N77" s="58" t="e">
        <f>L77*M77*(I77-F77)%</f>
        <v>#REF!</v>
      </c>
    </row>
    <row r="78" spans="1:14" s="24" customFormat="1" ht="15.75" hidden="1" customHeight="1" x14ac:dyDescent="0.25">
      <c r="A78" s="13">
        <v>3</v>
      </c>
      <c r="B78" s="14" t="s">
        <v>24</v>
      </c>
      <c r="C78" s="15">
        <f>$C$2</f>
        <v>44431</v>
      </c>
      <c r="D78" s="15">
        <f>D12</f>
        <v>43160</v>
      </c>
      <c r="E78" s="15">
        <f>E12</f>
        <v>44986</v>
      </c>
      <c r="F78" s="17">
        <f>F12</f>
        <v>99.986662182950553</v>
      </c>
      <c r="G78" s="57">
        <f>G12</f>
        <v>1E-3</v>
      </c>
      <c r="H78" s="17" t="str">
        <f>H12</f>
        <v>Markup</v>
      </c>
      <c r="I78" s="17">
        <f>I12</f>
        <v>99.783800535158235</v>
      </c>
      <c r="J78" s="17">
        <f>J12</f>
        <v>-5.4000000000000003E-3</v>
      </c>
      <c r="K78" s="21">
        <v>36518289.285400003</v>
      </c>
      <c r="L78" s="70">
        <v>1000</v>
      </c>
      <c r="M78" s="70">
        <f>M12</f>
        <v>100000</v>
      </c>
      <c r="N78" s="71">
        <f>N12</f>
        <v>-202861.64779231799</v>
      </c>
    </row>
    <row r="79" spans="1:14" s="24" customFormat="1" ht="15.75" hidden="1" customHeight="1" x14ac:dyDescent="0.25">
      <c r="A79" s="13">
        <v>3</v>
      </c>
      <c r="B79" s="14" t="s">
        <v>38</v>
      </c>
      <c r="C79" s="15">
        <f>$C$2</f>
        <v>44431</v>
      </c>
      <c r="D79" s="16">
        <v>43055</v>
      </c>
      <c r="E79" s="16">
        <v>44881</v>
      </c>
      <c r="F79" s="17">
        <f>F9</f>
        <v>100.44776167726479</v>
      </c>
      <c r="G79" s="63">
        <f>G9</f>
        <v>1.4999999999999999E-2</v>
      </c>
      <c r="H79" s="17" t="str">
        <f>H9</f>
        <v>Markup</v>
      </c>
      <c r="I79" s="17">
        <f>I9</f>
        <v>98.790994556287316</v>
      </c>
      <c r="J79" s="20">
        <f>ROUND(N79/K79,4)</f>
        <v>-1.4E-3</v>
      </c>
      <c r="K79" s="22">
        <v>27471837.1897</v>
      </c>
      <c r="L79" s="22">
        <v>1000</v>
      </c>
      <c r="M79" s="22">
        <f>M9</f>
        <v>2250</v>
      </c>
      <c r="N79" s="58">
        <f>L79*M79*(I79-F79)%</f>
        <v>-37277.260221993238</v>
      </c>
    </row>
    <row r="80" spans="1:14" s="24" customFormat="1" ht="15.75" hidden="1" customHeight="1" x14ac:dyDescent="0.25">
      <c r="A80" s="13">
        <v>4</v>
      </c>
      <c r="B80" s="14" t="s">
        <v>26</v>
      </c>
      <c r="C80" s="15">
        <f>$C$2</f>
        <v>44431</v>
      </c>
      <c r="D80" s="16">
        <f>D56</f>
        <v>42419</v>
      </c>
      <c r="E80" s="16">
        <f>E56</f>
        <v>46072</v>
      </c>
      <c r="F80" s="17">
        <f>F56</f>
        <v>96.321689848909429</v>
      </c>
      <c r="G80" s="63">
        <f>G56</f>
        <v>-1.5E-3</v>
      </c>
      <c r="H80" s="16" t="str">
        <f>H56</f>
        <v>Markdown</v>
      </c>
      <c r="I80" s="69">
        <f>I56</f>
        <v>96.911010470544085</v>
      </c>
      <c r="J80" s="20">
        <f>ROUND(N80/K80,4)</f>
        <v>8.5000000000000006E-3</v>
      </c>
      <c r="K80" s="22">
        <v>34405774.509999998</v>
      </c>
      <c r="L80" s="22">
        <v>500</v>
      </c>
      <c r="M80" s="22">
        <f>M56</f>
        <v>99820</v>
      </c>
      <c r="N80" s="58">
        <f>L80*M80*(I80-F80)%</f>
        <v>294129.92225785658</v>
      </c>
    </row>
    <row r="81" spans="1:14" s="24" customFormat="1" ht="21" hidden="1" customHeight="1" x14ac:dyDescent="0.25">
      <c r="A81" s="13">
        <v>4</v>
      </c>
      <c r="B81" s="14" t="s">
        <v>35</v>
      </c>
      <c r="C81" s="15">
        <f>C80</f>
        <v>44431</v>
      </c>
      <c r="D81" s="16">
        <f>D65</f>
        <v>43839</v>
      </c>
      <c r="E81" s="16">
        <f>E65</f>
        <v>47492</v>
      </c>
      <c r="F81" s="20">
        <f>F65</f>
        <v>100.15263972144623</v>
      </c>
      <c r="G81" s="57">
        <f>G65</f>
        <v>-1.5E-3</v>
      </c>
      <c r="H81" s="17" t="e">
        <f>#REF!</f>
        <v>#REF!</v>
      </c>
      <c r="I81" s="20">
        <f>I65</f>
        <v>100.59486125493441</v>
      </c>
      <c r="J81" s="20">
        <f>ROUND(N81/K81,4)</f>
        <v>1.2800000000000001E-2</v>
      </c>
      <c r="K81" s="21">
        <v>34460129.815899998</v>
      </c>
      <c r="L81" s="22">
        <v>100</v>
      </c>
      <c r="M81" s="22">
        <f>M65</f>
        <v>1000000</v>
      </c>
      <c r="N81" s="58">
        <f>L81*M81*(I81-F81)%</f>
        <v>442221.53348817985</v>
      </c>
    </row>
    <row r="82" spans="1:14" s="24" customFormat="1" ht="21" hidden="1" customHeight="1" x14ac:dyDescent="0.25">
      <c r="A82" s="13">
        <v>6</v>
      </c>
      <c r="B82" s="14" t="s">
        <v>35</v>
      </c>
      <c r="C82" s="15">
        <f>C81</f>
        <v>44431</v>
      </c>
      <c r="D82" s="16">
        <f>D54</f>
        <v>42727</v>
      </c>
      <c r="E82" s="16">
        <f>E54</f>
        <v>46379</v>
      </c>
      <c r="F82" s="20">
        <f>F37</f>
        <v>99.595304073382522</v>
      </c>
      <c r="G82" s="57">
        <f>G65</f>
        <v>-1.5E-3</v>
      </c>
      <c r="H82" s="17" t="str">
        <f>H54</f>
        <v>Markup</v>
      </c>
      <c r="I82" s="20">
        <f>I37</f>
        <v>100.59486125493441</v>
      </c>
      <c r="J82" s="20">
        <f>ROUND(N82/K82,4)</f>
        <v>2.93E-2</v>
      </c>
      <c r="K82" s="22">
        <v>34059131.466499999</v>
      </c>
      <c r="L82" s="22">
        <v>100</v>
      </c>
      <c r="M82" s="22">
        <f>M57</f>
        <v>1000000</v>
      </c>
      <c r="N82" s="58">
        <f>L82*M82*(I82-F82)%</f>
        <v>999557.18155189289</v>
      </c>
    </row>
    <row r="83" spans="1:14" s="24" customFormat="1" hidden="1" x14ac:dyDescent="0.25">
      <c r="A83" s="13">
        <v>2</v>
      </c>
      <c r="B83" s="14" t="s">
        <v>23</v>
      </c>
      <c r="C83" s="15">
        <f>$C$2</f>
        <v>44431</v>
      </c>
      <c r="D83" s="16">
        <f>D11</f>
        <v>43907</v>
      </c>
      <c r="E83" s="16">
        <f>E11</f>
        <v>47559</v>
      </c>
      <c r="F83" s="17">
        <f>F11</f>
        <v>101.0649499973763</v>
      </c>
      <c r="G83" s="63">
        <f>G11</f>
        <v>3.0000000000000001E-3</v>
      </c>
      <c r="H83" s="64" t="s">
        <v>20</v>
      </c>
      <c r="I83" s="17">
        <f>I11</f>
        <v>99.020085090108807</v>
      </c>
      <c r="J83" s="69">
        <f>ROUND(N83/K83,4)</f>
        <v>-3.2000000000000002E-3</v>
      </c>
      <c r="K83" s="22">
        <v>190600262.68099999</v>
      </c>
      <c r="L83" s="22">
        <v>30</v>
      </c>
      <c r="M83" s="22">
        <f>M11</f>
        <v>1000000</v>
      </c>
      <c r="N83" s="58">
        <f>L83*M83*(I83-F83)%</f>
        <v>-613459.47218024859</v>
      </c>
    </row>
    <row r="84" spans="1:14" hidden="1" x14ac:dyDescent="0.25">
      <c r="A84" s="9" t="s">
        <v>41</v>
      </c>
    </row>
    <row r="85" spans="1:14" ht="47.25" hidden="1" x14ac:dyDescent="0.25">
      <c r="A85" s="10" t="s">
        <v>3</v>
      </c>
      <c r="B85" s="10" t="s">
        <v>4</v>
      </c>
      <c r="C85" s="10" t="s">
        <v>5</v>
      </c>
      <c r="D85" s="10" t="s">
        <v>6</v>
      </c>
      <c r="E85" s="10" t="s">
        <v>7</v>
      </c>
      <c r="F85" s="10" t="s">
        <v>8</v>
      </c>
      <c r="G85" s="11" t="s">
        <v>9</v>
      </c>
      <c r="H85" s="10" t="s">
        <v>10</v>
      </c>
      <c r="I85" s="10" t="s">
        <v>11</v>
      </c>
      <c r="J85" s="10" t="s">
        <v>12</v>
      </c>
      <c r="K85" s="12" t="s">
        <v>13</v>
      </c>
      <c r="L85" s="12" t="s">
        <v>14</v>
      </c>
      <c r="M85" s="12" t="s">
        <v>15</v>
      </c>
      <c r="N85" s="75" t="s">
        <v>16</v>
      </c>
    </row>
    <row r="86" spans="1:14" s="24" customFormat="1" hidden="1" x14ac:dyDescent="0.25">
      <c r="A86" s="13">
        <v>1</v>
      </c>
      <c r="B86" s="14" t="s">
        <v>25</v>
      </c>
      <c r="C86" s="15">
        <f>$C$2</f>
        <v>44431</v>
      </c>
      <c r="D86" s="16">
        <f>D13</f>
        <v>42727</v>
      </c>
      <c r="E86" s="16">
        <f>E13</f>
        <v>46379</v>
      </c>
      <c r="F86" s="17">
        <f>F13</f>
        <v>100</v>
      </c>
      <c r="G86" s="57">
        <f>G13</f>
        <v>7.4999999999999997E-3</v>
      </c>
      <c r="H86" s="16" t="str">
        <f>H13</f>
        <v>Markup</v>
      </c>
      <c r="I86" s="17">
        <f>I13</f>
        <v>96.942099999999996</v>
      </c>
      <c r="J86" s="17">
        <f>J8</f>
        <v>-2.7199999999999998E-2</v>
      </c>
      <c r="K86" s="70">
        <v>2099821.9742000001</v>
      </c>
      <c r="L86" s="70">
        <v>250</v>
      </c>
      <c r="M86" s="70">
        <f>M13</f>
        <v>99840</v>
      </c>
      <c r="N86" s="58">
        <f>L86*M86*(I86-F86)%</f>
        <v>-763251.8400000009</v>
      </c>
    </row>
    <row r="87" spans="1:14" s="24" customFormat="1" hidden="1" x14ac:dyDescent="0.25">
      <c r="A87" s="13">
        <v>1</v>
      </c>
      <c r="B87" s="14" t="s">
        <v>25</v>
      </c>
      <c r="C87" s="15">
        <f>$C$2</f>
        <v>44431</v>
      </c>
      <c r="D87" s="16">
        <f>D13</f>
        <v>42727</v>
      </c>
      <c r="E87" s="16">
        <f>E13</f>
        <v>46379</v>
      </c>
      <c r="F87" s="17">
        <f>F13</f>
        <v>100</v>
      </c>
      <c r="G87" s="57">
        <f>G13</f>
        <v>7.4999999999999997E-3</v>
      </c>
      <c r="H87" s="63" t="str">
        <f>H13</f>
        <v>Markup</v>
      </c>
      <c r="I87" s="17">
        <f>I13</f>
        <v>96.942099999999996</v>
      </c>
      <c r="J87" s="17">
        <f>J12</f>
        <v>-5.4000000000000003E-3</v>
      </c>
      <c r="K87" s="70">
        <v>2563299.9010999999</v>
      </c>
      <c r="L87" s="70">
        <v>250</v>
      </c>
      <c r="M87" s="70">
        <f>M54</f>
        <v>99840</v>
      </c>
      <c r="N87" s="58">
        <f>L87*M87*(I87-F87)%</f>
        <v>-763251.8400000009</v>
      </c>
    </row>
    <row r="88" spans="1:14" s="24" customFormat="1" hidden="1" x14ac:dyDescent="0.25">
      <c r="A88" s="13">
        <v>1</v>
      </c>
      <c r="B88" s="14" t="s">
        <v>19</v>
      </c>
      <c r="C88" s="15">
        <f>$C$2</f>
        <v>44431</v>
      </c>
      <c r="D88" s="16">
        <f>D71</f>
        <v>43165</v>
      </c>
      <c r="E88" s="16">
        <f>E71</f>
        <v>44991</v>
      </c>
      <c r="F88" s="17">
        <f>F71</f>
        <v>99.477922423949622</v>
      </c>
      <c r="G88" s="57">
        <f>G71</f>
        <v>1.4999999999999999E-2</v>
      </c>
      <c r="H88" s="16" t="str">
        <f>H71</f>
        <v>Markup</v>
      </c>
      <c r="I88" s="17">
        <f>I71</f>
        <v>98.029141149318434</v>
      </c>
      <c r="J88" s="17">
        <f>J13</f>
        <v>-0.1009</v>
      </c>
      <c r="K88" s="70">
        <v>1753406.4038</v>
      </c>
      <c r="L88" s="70">
        <v>4000</v>
      </c>
      <c r="M88" s="70">
        <f>M71</f>
        <v>4000</v>
      </c>
      <c r="N88" s="58">
        <f>L88*M88*(I88-F88)%</f>
        <v>-231805.00394098999</v>
      </c>
    </row>
    <row r="89" spans="1:14" s="24" customFormat="1" ht="15.75" hidden="1" customHeight="1" x14ac:dyDescent="0.25">
      <c r="A89" s="13">
        <v>2</v>
      </c>
      <c r="B89" s="14" t="s">
        <v>24</v>
      </c>
      <c r="C89" s="15">
        <f>$C$2</f>
        <v>44431</v>
      </c>
      <c r="D89" s="15">
        <f>D78</f>
        <v>43160</v>
      </c>
      <c r="E89" s="15">
        <f>E78</f>
        <v>44986</v>
      </c>
      <c r="F89" s="76">
        <f>F78</f>
        <v>99.986662182950553</v>
      </c>
      <c r="G89" s="57">
        <f>G78</f>
        <v>1E-3</v>
      </c>
      <c r="H89" s="17" t="str">
        <f>H34</f>
        <v>Markup</v>
      </c>
      <c r="I89" s="17">
        <f>I78</f>
        <v>99.783800535158235</v>
      </c>
      <c r="J89" s="17">
        <f>J34</f>
        <v>-2.8000000000000001E-2</v>
      </c>
      <c r="K89" s="70">
        <v>2563265.4972999999</v>
      </c>
      <c r="L89" s="70">
        <v>4000</v>
      </c>
      <c r="M89" s="70">
        <f>M78</f>
        <v>100000</v>
      </c>
      <c r="N89" s="71">
        <f>N34</f>
        <v>-1660749.5883530853</v>
      </c>
    </row>
    <row r="90" spans="1:14" hidden="1" x14ac:dyDescent="0.25"/>
    <row r="91" spans="1:14" hidden="1" x14ac:dyDescent="0.25"/>
    <row r="96" spans="1:14" s="40" customFormat="1" x14ac:dyDescent="0.25">
      <c r="A96" s="2"/>
      <c r="B96" s="2"/>
      <c r="C96" s="2"/>
      <c r="D96" s="2"/>
      <c r="E96" s="2"/>
      <c r="F96" s="3"/>
      <c r="G96" s="4"/>
      <c r="H96" s="3"/>
      <c r="I96" s="3"/>
      <c r="J96" s="2"/>
      <c r="K96" s="5"/>
      <c r="L96" s="5"/>
      <c r="M96" s="5"/>
      <c r="N96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showGridLines="0" view="pageBreakPreview" zoomScale="70" zoomScaleNormal="70" zoomScaleSheetLayoutView="70" zoomScalePageLayoutView="70" workbookViewId="0">
      <selection sqref="A1:N62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44445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2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 t="shared" ref="C7:C14" si="0">$C$2</f>
        <v>44445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 t="shared" ref="J7:J14" si="1"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 t="shared" ref="N7:N14" si="2">L7*M7*(I7-F7)%</f>
        <v>286299.91292907903</v>
      </c>
    </row>
    <row r="8" spans="1:14" s="24" customFormat="1" ht="15.75" customHeight="1" x14ac:dyDescent="0.25">
      <c r="A8" s="13">
        <v>1</v>
      </c>
      <c r="B8" s="14" t="s">
        <v>19</v>
      </c>
      <c r="C8" s="15">
        <f t="shared" si="0"/>
        <v>44445</v>
      </c>
      <c r="D8" s="16">
        <v>43165</v>
      </c>
      <c r="E8" s="16">
        <v>44991</v>
      </c>
      <c r="F8" s="17">
        <v>99.395583677091452</v>
      </c>
      <c r="G8" s="25">
        <v>1.4999999999999999E-2</v>
      </c>
      <c r="H8" s="19" t="s">
        <v>20</v>
      </c>
      <c r="I8" s="17">
        <v>97.998197552746063</v>
      </c>
      <c r="J8" s="20">
        <f t="shared" si="1"/>
        <v>-2.1999999999999999E-2</v>
      </c>
      <c r="K8" s="26">
        <v>38069560.9987</v>
      </c>
      <c r="L8" s="22">
        <v>18000</v>
      </c>
      <c r="M8" s="22">
        <v>3333</v>
      </c>
      <c r="N8" s="23">
        <f t="shared" si="2"/>
        <v>-838347.83143977227</v>
      </c>
    </row>
    <row r="9" spans="1:14" s="24" customFormat="1" ht="15.75" hidden="1" customHeight="1" x14ac:dyDescent="0.25">
      <c r="A9" s="13">
        <v>2</v>
      </c>
      <c r="B9" s="14" t="s">
        <v>21</v>
      </c>
      <c r="C9" s="15">
        <f t="shared" si="0"/>
        <v>44445</v>
      </c>
      <c r="D9" s="16">
        <v>42934</v>
      </c>
      <c r="E9" s="16">
        <v>44760</v>
      </c>
      <c r="F9" s="17">
        <v>100.44776167726479</v>
      </c>
      <c r="G9" s="25">
        <v>1.4999999999999999E-2</v>
      </c>
      <c r="H9" s="19" t="s">
        <v>20</v>
      </c>
      <c r="I9" s="17">
        <v>98.790994556287316</v>
      </c>
      <c r="J9" s="20">
        <f t="shared" si="1"/>
        <v>-9.7000000000000003E-3</v>
      </c>
      <c r="K9" s="26">
        <v>38356707.575800002</v>
      </c>
      <c r="L9" s="22">
        <v>10000</v>
      </c>
      <c r="M9" s="22">
        <v>2250</v>
      </c>
      <c r="N9" s="23">
        <f t="shared" si="2"/>
        <v>-372772.60221993242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 t="shared" si="0"/>
        <v>44445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 t="shared" si="1"/>
        <v>-8.6E-3</v>
      </c>
      <c r="K10" s="21">
        <v>37238864.110200003</v>
      </c>
      <c r="L10" s="22">
        <v>500</v>
      </c>
      <c r="M10" s="22">
        <v>45832.66</v>
      </c>
      <c r="N10" s="23">
        <f t="shared" si="2"/>
        <v>-319303.90289662214</v>
      </c>
    </row>
    <row r="11" spans="1:14" s="24" customFormat="1" ht="15.75" customHeight="1" x14ac:dyDescent="0.25">
      <c r="A11" s="13">
        <v>2</v>
      </c>
      <c r="B11" s="14" t="s">
        <v>23</v>
      </c>
      <c r="C11" s="15">
        <f t="shared" si="0"/>
        <v>44445</v>
      </c>
      <c r="D11" s="16">
        <v>43907</v>
      </c>
      <c r="E11" s="16">
        <v>47559</v>
      </c>
      <c r="F11" s="17">
        <v>100.60340655070519</v>
      </c>
      <c r="G11" s="25">
        <v>5.0000000000000001E-3</v>
      </c>
      <c r="H11" s="19" t="s">
        <v>20</v>
      </c>
      <c r="I11" s="17">
        <v>97.723646644759825</v>
      </c>
      <c r="J11" s="20">
        <f t="shared" si="1"/>
        <v>-3.78E-2</v>
      </c>
      <c r="K11" s="21">
        <v>38069560.9987</v>
      </c>
      <c r="L11" s="22">
        <v>50</v>
      </c>
      <c r="M11" s="22">
        <v>1000000</v>
      </c>
      <c r="N11" s="23">
        <f t="shared" si="2"/>
        <v>-1439879.9529726815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 t="shared" si="0"/>
        <v>44445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 t="shared" si="1"/>
        <v>-5.4000000000000003E-3</v>
      </c>
      <c r="K12" s="21">
        <v>37716058.631999999</v>
      </c>
      <c r="L12" s="22">
        <v>1000</v>
      </c>
      <c r="M12" s="22">
        <v>100000</v>
      </c>
      <c r="N12" s="23">
        <f t="shared" si="2"/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 t="shared" si="0"/>
        <v>44445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 t="shared" si="1"/>
        <v>-0.1009</v>
      </c>
      <c r="K13" s="26">
        <v>36323139.914499998</v>
      </c>
      <c r="L13" s="22">
        <v>1200</v>
      </c>
      <c r="M13" s="22">
        <v>99840</v>
      </c>
      <c r="N13" s="23">
        <f t="shared" si="2"/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 t="shared" si="0"/>
        <v>44445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 t="shared" si="1"/>
        <v>6.8999999999999999E-3</v>
      </c>
      <c r="K14" s="35">
        <v>35983606.870399997</v>
      </c>
      <c r="L14" s="35">
        <v>425</v>
      </c>
      <c r="M14" s="35">
        <v>99820</v>
      </c>
      <c r="N14" s="36">
        <f t="shared" si="2"/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40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40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4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44445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44445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44445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44445</v>
      </c>
      <c r="D21" s="48">
        <v>42934</v>
      </c>
      <c r="E21" s="48">
        <v>44760</v>
      </c>
      <c r="F21" s="49">
        <f>F9</f>
        <v>100.44776167726479</v>
      </c>
      <c r="G21" s="50">
        <f>G9</f>
        <v>1.4999999999999999E-2</v>
      </c>
      <c r="H21" s="51" t="s">
        <v>20</v>
      </c>
      <c r="I21" s="49">
        <f>I9</f>
        <v>98.790994556287316</v>
      </c>
      <c r="J21" s="52">
        <f>ROUND(N21/K21,4)</f>
        <v>-2.0500000000000001E-2</v>
      </c>
      <c r="K21" s="53">
        <v>18153171.964400001</v>
      </c>
      <c r="L21" s="54">
        <v>10000</v>
      </c>
      <c r="M21" s="54">
        <f>M9</f>
        <v>2250</v>
      </c>
      <c r="N21" s="55">
        <f>L21*M21*(I21-F21)%</f>
        <v>-372772.60221993242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44445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2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customHeight="1" x14ac:dyDescent="0.25">
      <c r="A26" s="13">
        <v>1</v>
      </c>
      <c r="B26" s="14" t="s">
        <v>19</v>
      </c>
      <c r="C26" s="15">
        <f t="shared" ref="C26:C27" si="3">$C$2</f>
        <v>44445</v>
      </c>
      <c r="D26" s="16">
        <v>43165</v>
      </c>
      <c r="E26" s="16">
        <v>44991</v>
      </c>
      <c r="F26" s="17">
        <f>F8</f>
        <v>99.395583677091452</v>
      </c>
      <c r="G26" s="25">
        <f>G8</f>
        <v>1.4999999999999999E-2</v>
      </c>
      <c r="H26" s="19" t="s">
        <v>20</v>
      </c>
      <c r="I26" s="17">
        <f>I8</f>
        <v>97.998197552746063</v>
      </c>
      <c r="J26" s="20">
        <f t="shared" ref="J26:J29" si="4">ROUND(N26/K26,4)</f>
        <v>-5.1000000000000004E-3</v>
      </c>
      <c r="K26" s="21">
        <v>202600078.71950001</v>
      </c>
      <c r="L26" s="22">
        <v>22000</v>
      </c>
      <c r="M26" s="22">
        <v>3333</v>
      </c>
      <c r="N26" s="23">
        <f t="shared" ref="N26:N27" si="5">L26*M26*(I26-F26)%</f>
        <v>-1024647.3495374994</v>
      </c>
    </row>
    <row r="27" spans="1:14" s="24" customFormat="1" ht="15.75" customHeight="1" x14ac:dyDescent="0.25">
      <c r="A27" s="13">
        <v>2</v>
      </c>
      <c r="B27" s="14" t="s">
        <v>23</v>
      </c>
      <c r="C27" s="15">
        <f t="shared" si="3"/>
        <v>44445</v>
      </c>
      <c r="D27" s="16">
        <v>43907</v>
      </c>
      <c r="E27" s="16">
        <v>47559</v>
      </c>
      <c r="F27" s="17">
        <f>F11</f>
        <v>100.60340655070519</v>
      </c>
      <c r="G27" s="25">
        <f>G11</f>
        <v>5.0000000000000001E-3</v>
      </c>
      <c r="H27" s="19" t="str">
        <f>H11</f>
        <v>Markup</v>
      </c>
      <c r="I27" s="17">
        <f>I11</f>
        <v>97.723646644759825</v>
      </c>
      <c r="J27" s="20">
        <f t="shared" si="4"/>
        <v>-4.3E-3</v>
      </c>
      <c r="K27" s="21">
        <v>202600078.71950001</v>
      </c>
      <c r="L27" s="22">
        <v>30</v>
      </c>
      <c r="M27" s="22">
        <f>M11</f>
        <v>1000000</v>
      </c>
      <c r="N27" s="23">
        <f t="shared" si="5"/>
        <v>-863927.9717836089</v>
      </c>
    </row>
    <row r="28" spans="1:14" s="24" customFormat="1" x14ac:dyDescent="0.25">
      <c r="A28" s="13">
        <v>3</v>
      </c>
      <c r="B28" s="14" t="s">
        <v>31</v>
      </c>
      <c r="C28" s="15">
        <f>$C$2</f>
        <v>44445</v>
      </c>
      <c r="D28" s="16">
        <f t="shared" ref="D28:I28" si="6">D35</f>
        <v>43054</v>
      </c>
      <c r="E28" s="16">
        <f t="shared" si="6"/>
        <v>44515</v>
      </c>
      <c r="F28" s="17">
        <f t="shared" si="6"/>
        <v>98.741938795994429</v>
      </c>
      <c r="G28" s="18">
        <f t="shared" si="6"/>
        <v>-0.01</v>
      </c>
      <c r="H28" s="17" t="str">
        <f t="shared" si="6"/>
        <v>Markdown</v>
      </c>
      <c r="I28" s="17">
        <f t="shared" si="6"/>
        <v>99.068021797297007</v>
      </c>
      <c r="J28" s="20">
        <f>ROUND(N28/K28,4)</f>
        <v>2.0000000000000001E-4</v>
      </c>
      <c r="K28" s="21">
        <v>202600078.71950001</v>
      </c>
      <c r="L28" s="22">
        <v>500</v>
      </c>
      <c r="M28" s="22">
        <f>M35</f>
        <v>29053</v>
      </c>
      <c r="N28" s="23">
        <f>L28*M28*(I28-F28)%</f>
        <v>47368.447184219018</v>
      </c>
    </row>
    <row r="29" spans="1:14" s="24" customFormat="1" ht="15.75" hidden="1" customHeight="1" x14ac:dyDescent="0.25">
      <c r="A29" s="13">
        <v>3</v>
      </c>
      <c r="B29" s="14" t="s">
        <v>32</v>
      </c>
      <c r="C29" s="15">
        <f>$C$2</f>
        <v>44445</v>
      </c>
      <c r="D29" s="16">
        <v>43213</v>
      </c>
      <c r="E29" s="16">
        <v>46866</v>
      </c>
      <c r="F29" s="17">
        <v>99.87445289923194</v>
      </c>
      <c r="G29" s="25"/>
      <c r="H29" s="17" t="s">
        <v>20</v>
      </c>
      <c r="I29" s="17">
        <v>99.395268737452653</v>
      </c>
      <c r="J29" s="20">
        <f t="shared" si="4"/>
        <v>-4.0000000000000001E-3</v>
      </c>
      <c r="K29" s="21">
        <v>207179572.57260001</v>
      </c>
      <c r="L29" s="22">
        <v>1730</v>
      </c>
      <c r="M29" s="22">
        <v>99880</v>
      </c>
      <c r="N29" s="23">
        <f>L29*M29*(I29-F29)%</f>
        <v>-827993.81355831248</v>
      </c>
    </row>
    <row r="30" spans="1:14" s="24" customFormat="1" ht="15.75" customHeight="1" x14ac:dyDescent="0.25">
      <c r="A30" s="45"/>
      <c r="B30" s="46"/>
      <c r="C30" s="47"/>
      <c r="D30" s="48"/>
      <c r="E30" s="48"/>
      <c r="F30" s="49"/>
      <c r="G30" s="56"/>
      <c r="H30" s="51"/>
      <c r="I30" s="49"/>
      <c r="J30" s="52"/>
      <c r="K30" s="53"/>
      <c r="L30" s="54"/>
      <c r="M30" s="54"/>
      <c r="N30" s="55"/>
    </row>
    <row r="31" spans="1:14" s="24" customFormat="1" ht="15.75" customHeight="1" x14ac:dyDescent="0.25">
      <c r="A31" s="45"/>
      <c r="B31" s="46"/>
      <c r="C31" s="47"/>
      <c r="D31" s="48"/>
      <c r="E31" s="48"/>
      <c r="F31" s="49"/>
      <c r="G31" s="50"/>
      <c r="H31" s="51"/>
      <c r="I31" s="49"/>
      <c r="J31" s="52"/>
      <c r="K31" s="53"/>
      <c r="L31" s="54"/>
      <c r="M31" s="54"/>
      <c r="N31" s="55"/>
    </row>
    <row r="32" spans="1:14" s="24" customFormat="1" ht="15.75" customHeight="1" x14ac:dyDescent="0.25">
      <c r="A32" s="9" t="s">
        <v>33</v>
      </c>
      <c r="B32" s="46"/>
      <c r="C32" s="47"/>
      <c r="D32" s="48"/>
      <c r="E32" s="48"/>
      <c r="F32" s="49"/>
      <c r="G32" s="50"/>
      <c r="H32" s="51"/>
      <c r="I32" s="49"/>
      <c r="J32" s="52"/>
      <c r="K32" s="53"/>
      <c r="L32" s="54"/>
      <c r="M32" s="54"/>
      <c r="N32" s="55"/>
    </row>
    <row r="33" spans="1:14" ht="47.25" x14ac:dyDescent="0.25">
      <c r="A33" s="10" t="s">
        <v>3</v>
      </c>
      <c r="B33" s="10" t="s">
        <v>4</v>
      </c>
      <c r="C33" s="10" t="s">
        <v>5</v>
      </c>
      <c r="D33" s="10" t="s">
        <v>6</v>
      </c>
      <c r="E33" s="10" t="s">
        <v>7</v>
      </c>
      <c r="F33" s="10" t="s">
        <v>8</v>
      </c>
      <c r="G33" s="11" t="s">
        <v>9</v>
      </c>
      <c r="H33" s="10" t="s">
        <v>10</v>
      </c>
      <c r="I33" s="10" t="s">
        <v>11</v>
      </c>
      <c r="J33" s="10" t="s">
        <v>12</v>
      </c>
      <c r="K33" s="12" t="s">
        <v>13</v>
      </c>
      <c r="L33" s="12" t="s">
        <v>14</v>
      </c>
      <c r="M33" s="12" t="s">
        <v>15</v>
      </c>
      <c r="N33" s="10" t="s">
        <v>16</v>
      </c>
    </row>
    <row r="34" spans="1:14" s="24" customFormat="1" hidden="1" x14ac:dyDescent="0.25">
      <c r="A34" s="13">
        <v>1</v>
      </c>
      <c r="B34" s="14" t="s">
        <v>34</v>
      </c>
      <c r="C34" s="15">
        <f>$C$2</f>
        <v>44445</v>
      </c>
      <c r="D34" s="16">
        <v>43069</v>
      </c>
      <c r="E34" s="16">
        <v>45260</v>
      </c>
      <c r="F34" s="17">
        <v>100.9637863938339</v>
      </c>
      <c r="G34" s="25">
        <v>1.4999999999999999E-2</v>
      </c>
      <c r="H34" s="17" t="s">
        <v>20</v>
      </c>
      <c r="I34" s="17">
        <v>99.171288187300618</v>
      </c>
      <c r="J34" s="20">
        <f>ROUND(N34/K34,4)</f>
        <v>-2.8000000000000001E-2</v>
      </c>
      <c r="K34" s="26">
        <v>59411885.575999998</v>
      </c>
      <c r="L34" s="22">
        <v>1853</v>
      </c>
      <c r="M34" s="22">
        <v>50000</v>
      </c>
      <c r="N34" s="23">
        <f>L34*M34*(I34-F34)%</f>
        <v>-1660749.5883530853</v>
      </c>
    </row>
    <row r="35" spans="1:14" s="24" customFormat="1" x14ac:dyDescent="0.25">
      <c r="A35" s="13">
        <v>1</v>
      </c>
      <c r="B35" s="14" t="s">
        <v>31</v>
      </c>
      <c r="C35" s="15">
        <f>$C$2</f>
        <v>44445</v>
      </c>
      <c r="D35" s="16">
        <v>43054</v>
      </c>
      <c r="E35" s="16">
        <v>44515</v>
      </c>
      <c r="F35" s="17">
        <v>98.741938795994429</v>
      </c>
      <c r="G35" s="18">
        <v>-0.01</v>
      </c>
      <c r="H35" s="17" t="s">
        <v>18</v>
      </c>
      <c r="I35" s="17">
        <v>99.068021797297007</v>
      </c>
      <c r="J35" s="20">
        <f>ROUND(N35/K35,4)</f>
        <v>4.4000000000000003E-3</v>
      </c>
      <c r="K35" s="21">
        <v>74941759.254899994</v>
      </c>
      <c r="L35" s="22">
        <v>3450</v>
      </c>
      <c r="M35" s="22">
        <v>29053</v>
      </c>
      <c r="N35" s="23">
        <f>L35*M35*(I35-F35)%</f>
        <v>326842.28557111119</v>
      </c>
    </row>
    <row r="36" spans="1:14" s="24" customFormat="1" ht="21" hidden="1" customHeight="1" x14ac:dyDescent="0.25">
      <c r="A36" s="13">
        <v>1</v>
      </c>
      <c r="B36" s="14" t="s">
        <v>22</v>
      </c>
      <c r="C36" s="15">
        <f>$C$2</f>
        <v>44445</v>
      </c>
      <c r="D36" s="16">
        <v>42768</v>
      </c>
      <c r="E36" s="16">
        <v>44959</v>
      </c>
      <c r="F36" s="20">
        <f>F10</f>
        <v>87.410891850704047</v>
      </c>
      <c r="G36" s="57">
        <f>G10</f>
        <v>1.4999999999999999E-2</v>
      </c>
      <c r="H36" s="17" t="str">
        <f>H10</f>
        <v>Markup</v>
      </c>
      <c r="I36" s="20">
        <f>I10</f>
        <v>86.017545259445228</v>
      </c>
      <c r="J36" s="20">
        <f>ROUND(N36/K36,4)</f>
        <v>-9.4999999999999998E-3</v>
      </c>
      <c r="K36" s="21">
        <v>67035065.775899999</v>
      </c>
      <c r="L36" s="22">
        <v>1000</v>
      </c>
      <c r="M36" s="22">
        <f>M10</f>
        <v>45832.66</v>
      </c>
      <c r="N36" s="58">
        <f>L36*M36*(I36-F36)%</f>
        <v>-638607.80579324428</v>
      </c>
    </row>
    <row r="37" spans="1:14" s="24" customFormat="1" ht="21" hidden="1" customHeight="1" x14ac:dyDescent="0.25">
      <c r="A37" s="13">
        <v>2</v>
      </c>
      <c r="B37" s="14" t="s">
        <v>35</v>
      </c>
      <c r="C37" s="15">
        <f>C36</f>
        <v>44445</v>
      </c>
      <c r="D37" s="16">
        <v>43839</v>
      </c>
      <c r="E37" s="16">
        <v>47492</v>
      </c>
      <c r="F37" s="20">
        <v>99.595304073382522</v>
      </c>
      <c r="G37" s="57">
        <v>-1.5E-3</v>
      </c>
      <c r="H37" s="19" t="s">
        <v>18</v>
      </c>
      <c r="I37" s="20">
        <v>100.59486125493441</v>
      </c>
      <c r="J37" s="20">
        <f>ROUND(N37/K37,4)</f>
        <v>5.2900000000000003E-2</v>
      </c>
      <c r="K37" s="21">
        <v>67035065.775899999</v>
      </c>
      <c r="L37" s="22">
        <v>355</v>
      </c>
      <c r="M37" s="22">
        <v>1000000</v>
      </c>
      <c r="N37" s="58">
        <f>L37*M37*(I37-F37)%</f>
        <v>3548427.9945092197</v>
      </c>
    </row>
    <row r="38" spans="1:14" s="24" customFormat="1" x14ac:dyDescent="0.25">
      <c r="A38" s="45"/>
      <c r="B38" s="46"/>
      <c r="C38" s="47"/>
      <c r="D38" s="48"/>
      <c r="E38" s="48"/>
      <c r="F38" s="49"/>
      <c r="G38" s="50"/>
      <c r="H38" s="51"/>
      <c r="I38" s="49"/>
      <c r="J38" s="52"/>
      <c r="K38" s="54"/>
      <c r="L38" s="54"/>
      <c r="M38" s="54"/>
      <c r="N38" s="55"/>
    </row>
    <row r="39" spans="1:14" x14ac:dyDescent="0.25">
      <c r="A39" s="9" t="s">
        <v>36</v>
      </c>
    </row>
    <row r="40" spans="1:14" ht="47.25" x14ac:dyDescent="0.25">
      <c r="A40" s="59" t="s">
        <v>3</v>
      </c>
      <c r="B40" s="59" t="s">
        <v>4</v>
      </c>
      <c r="C40" s="59" t="s">
        <v>5</v>
      </c>
      <c r="D40" s="59" t="s">
        <v>6</v>
      </c>
      <c r="E40" s="59" t="s">
        <v>7</v>
      </c>
      <c r="F40" s="59" t="s">
        <v>8</v>
      </c>
      <c r="G40" s="60" t="s">
        <v>9</v>
      </c>
      <c r="H40" s="59" t="s">
        <v>10</v>
      </c>
      <c r="I40" s="59" t="s">
        <v>11</v>
      </c>
      <c r="J40" s="59" t="s">
        <v>12</v>
      </c>
      <c r="K40" s="61" t="s">
        <v>13</v>
      </c>
      <c r="L40" s="61" t="s">
        <v>14</v>
      </c>
      <c r="M40" s="61" t="s">
        <v>15</v>
      </c>
      <c r="N40" s="62" t="s">
        <v>16</v>
      </c>
    </row>
    <row r="41" spans="1:14" s="24" customFormat="1" ht="15.75" hidden="1" customHeight="1" x14ac:dyDescent="0.25">
      <c r="A41" s="13">
        <v>1</v>
      </c>
      <c r="B41" s="14" t="s">
        <v>17</v>
      </c>
      <c r="C41" s="15">
        <f t="shared" ref="C41:C45" si="7">$C$2</f>
        <v>44445</v>
      </c>
      <c r="D41" s="16">
        <v>42446</v>
      </c>
      <c r="E41" s="16">
        <v>46098</v>
      </c>
      <c r="F41" s="17">
        <f>F7</f>
        <v>90.346136978840605</v>
      </c>
      <c r="G41" s="18">
        <f>G7</f>
        <v>-1.5E-3</v>
      </c>
      <c r="H41" s="19" t="str">
        <f>H7</f>
        <v>Markdown</v>
      </c>
      <c r="I41" s="17">
        <f>I7</f>
        <v>90.893496104903164</v>
      </c>
      <c r="J41" s="20">
        <f>ROUND(N41/K41,4)</f>
        <v>1.06E-2</v>
      </c>
      <c r="K41" s="22">
        <v>12900609.9385</v>
      </c>
      <c r="L41" s="22">
        <v>5000</v>
      </c>
      <c r="M41" s="22">
        <f>M7</f>
        <v>4991</v>
      </c>
      <c r="N41" s="58">
        <f t="shared" ref="N41:N45" si="8">L41*M41*(I41-F41)%</f>
        <v>136593.46990891176</v>
      </c>
    </row>
    <row r="42" spans="1:14" s="24" customFormat="1" ht="15.75" customHeight="1" x14ac:dyDescent="0.25">
      <c r="A42" s="13">
        <v>1</v>
      </c>
      <c r="B42" s="14" t="s">
        <v>23</v>
      </c>
      <c r="C42" s="15">
        <f t="shared" si="7"/>
        <v>44445</v>
      </c>
      <c r="D42" s="16">
        <f t="shared" ref="D42:I42" si="9">D11</f>
        <v>43907</v>
      </c>
      <c r="E42" s="16">
        <f t="shared" si="9"/>
        <v>47559</v>
      </c>
      <c r="F42" s="17">
        <f t="shared" si="9"/>
        <v>100.60340655070519</v>
      </c>
      <c r="G42" s="63">
        <f t="shared" si="9"/>
        <v>5.0000000000000001E-3</v>
      </c>
      <c r="H42" s="16" t="str">
        <f t="shared" si="9"/>
        <v>Markup</v>
      </c>
      <c r="I42" s="17">
        <f t="shared" si="9"/>
        <v>97.723646644759825</v>
      </c>
      <c r="J42" s="20">
        <f>ROUND(N42/K42,4)</f>
        <v>-3.6799999999999999E-2</v>
      </c>
      <c r="K42" s="22">
        <v>15663274.887499999</v>
      </c>
      <c r="L42" s="22">
        <v>20</v>
      </c>
      <c r="M42" s="22">
        <f>M11</f>
        <v>1000000</v>
      </c>
      <c r="N42" s="58">
        <f t="shared" si="8"/>
        <v>-575951.9811890726</v>
      </c>
    </row>
    <row r="43" spans="1:14" s="24" customFormat="1" hidden="1" x14ac:dyDescent="0.25">
      <c r="A43" s="13">
        <v>2</v>
      </c>
      <c r="B43" s="14" t="s">
        <v>21</v>
      </c>
      <c r="C43" s="15">
        <f t="shared" si="7"/>
        <v>44445</v>
      </c>
      <c r="D43" s="16">
        <v>42934</v>
      </c>
      <c r="E43" s="16">
        <v>44760</v>
      </c>
      <c r="F43" s="17">
        <f>F9</f>
        <v>100.44776167726479</v>
      </c>
      <c r="G43" s="25">
        <f>G9</f>
        <v>1.4999999999999999E-2</v>
      </c>
      <c r="H43" s="19" t="str">
        <f>H9</f>
        <v>Markup</v>
      </c>
      <c r="I43" s="17">
        <f>I9</f>
        <v>98.790994556287316</v>
      </c>
      <c r="J43" s="20">
        <f t="shared" ref="J43:J44" si="10">ROUND(N43/K43,4)</f>
        <v>-4.4200000000000003E-2</v>
      </c>
      <c r="K43" s="26">
        <v>14349970.3643</v>
      </c>
      <c r="L43" s="21">
        <v>17000</v>
      </c>
      <c r="M43" s="21">
        <f>M9</f>
        <v>2250</v>
      </c>
      <c r="N43" s="23">
        <f t="shared" si="8"/>
        <v>-633713.42377388512</v>
      </c>
    </row>
    <row r="44" spans="1:14" s="24" customFormat="1" hidden="1" x14ac:dyDescent="0.25">
      <c r="A44" s="13">
        <v>2</v>
      </c>
      <c r="B44" s="14" t="s">
        <v>25</v>
      </c>
      <c r="C44" s="15">
        <f t="shared" si="7"/>
        <v>44445</v>
      </c>
      <c r="D44" s="16">
        <v>42727</v>
      </c>
      <c r="E44" s="16">
        <v>46379</v>
      </c>
      <c r="F44" s="17">
        <v>100</v>
      </c>
      <c r="G44" s="25">
        <v>7.4999999999999997E-3</v>
      </c>
      <c r="H44" s="19" t="s">
        <v>20</v>
      </c>
      <c r="I44" s="17">
        <v>96.942099999999996</v>
      </c>
      <c r="J44" s="20">
        <f t="shared" si="10"/>
        <v>-0.1394</v>
      </c>
      <c r="K44" s="26">
        <v>12047074.527100001</v>
      </c>
      <c r="L44" s="21">
        <v>550</v>
      </c>
      <c r="M44" s="21">
        <f>M13</f>
        <v>99840</v>
      </c>
      <c r="N44" s="23">
        <f t="shared" si="8"/>
        <v>-1679154.048000002</v>
      </c>
    </row>
    <row r="45" spans="1:14" s="24" customFormat="1" ht="15.75" hidden="1" customHeight="1" x14ac:dyDescent="0.25">
      <c r="A45" s="13">
        <v>2</v>
      </c>
      <c r="B45" s="14" t="s">
        <v>26</v>
      </c>
      <c r="C45" s="15">
        <f t="shared" si="7"/>
        <v>44445</v>
      </c>
      <c r="D45" s="16">
        <v>42419</v>
      </c>
      <c r="E45" s="16">
        <v>46072</v>
      </c>
      <c r="F45" s="17">
        <f>F14</f>
        <v>96.321689848909429</v>
      </c>
      <c r="G45" s="18">
        <f>G14</f>
        <v>-1.5E-3</v>
      </c>
      <c r="H45" s="19" t="s">
        <v>18</v>
      </c>
      <c r="I45" s="17">
        <f>I14</f>
        <v>96.911010470544085</v>
      </c>
      <c r="J45" s="20">
        <f>ROUND(N45/K45,4)</f>
        <v>2.2800000000000001E-2</v>
      </c>
      <c r="K45" s="22">
        <v>12900609.9385</v>
      </c>
      <c r="L45" s="22">
        <v>500</v>
      </c>
      <c r="M45" s="22">
        <f>M14</f>
        <v>99820</v>
      </c>
      <c r="N45" s="58">
        <f t="shared" si="8"/>
        <v>294129.92225785658</v>
      </c>
    </row>
    <row r="47" spans="1:14" hidden="1" x14ac:dyDescent="0.25">
      <c r="A47" s="9" t="s">
        <v>37</v>
      </c>
    </row>
    <row r="48" spans="1:14" ht="47.25" hidden="1" x14ac:dyDescent="0.25">
      <c r="A48" s="59" t="s">
        <v>3</v>
      </c>
      <c r="B48" s="59" t="s">
        <v>4</v>
      </c>
      <c r="C48" s="59" t="s">
        <v>5</v>
      </c>
      <c r="D48" s="59" t="s">
        <v>6</v>
      </c>
      <c r="E48" s="59" t="s">
        <v>7</v>
      </c>
      <c r="F48" s="59" t="s">
        <v>8</v>
      </c>
      <c r="G48" s="60" t="s">
        <v>9</v>
      </c>
      <c r="H48" s="59" t="s">
        <v>10</v>
      </c>
      <c r="I48" s="59" t="s">
        <v>11</v>
      </c>
      <c r="J48" s="59" t="s">
        <v>12</v>
      </c>
      <c r="K48" s="61" t="s">
        <v>13</v>
      </c>
      <c r="L48" s="61" t="s">
        <v>14</v>
      </c>
      <c r="M48" s="61" t="s">
        <v>15</v>
      </c>
      <c r="N48" s="10" t="s">
        <v>16</v>
      </c>
    </row>
    <row r="49" spans="1:14" ht="15.75" hidden="1" customHeight="1" x14ac:dyDescent="0.25">
      <c r="A49" s="13">
        <v>1</v>
      </c>
      <c r="B49" s="14" t="s">
        <v>28</v>
      </c>
      <c r="C49" s="15">
        <f>C41</f>
        <v>44445</v>
      </c>
      <c r="D49" s="15" t="e">
        <f>#REF!</f>
        <v>#REF!</v>
      </c>
      <c r="E49" s="15" t="e">
        <f>#REF!</f>
        <v>#REF!</v>
      </c>
      <c r="F49" s="64" t="e">
        <f>#REF!</f>
        <v>#REF!</v>
      </c>
      <c r="G49" s="18" t="e">
        <f>#REF!</f>
        <v>#REF!</v>
      </c>
      <c r="H49" s="25" t="e">
        <f>#REF!</f>
        <v>#REF!</v>
      </c>
      <c r="I49" s="64" t="e">
        <f>#REF!</f>
        <v>#REF!</v>
      </c>
      <c r="J49" s="20" t="e">
        <f t="shared" ref="J49:J56" si="11">ROUND(N49/K49,4)</f>
        <v>#REF!</v>
      </c>
      <c r="K49" s="22">
        <v>1884883.0308000001</v>
      </c>
      <c r="L49" s="22">
        <v>3000</v>
      </c>
      <c r="M49" s="22" t="e">
        <f>#REF!</f>
        <v>#REF!</v>
      </c>
      <c r="N49" s="23" t="e">
        <f t="shared" ref="N49:N56" si="12">L49*M49*(I49-F49)%</f>
        <v>#REF!</v>
      </c>
    </row>
    <row r="50" spans="1:14" s="24" customFormat="1" ht="15.75" hidden="1" customHeight="1" x14ac:dyDescent="0.25">
      <c r="A50" s="13">
        <v>1</v>
      </c>
      <c r="B50" s="14" t="s">
        <v>29</v>
      </c>
      <c r="C50" s="15">
        <f t="shared" ref="C50:C55" si="13">$C$2</f>
        <v>44445</v>
      </c>
      <c r="D50" s="16">
        <v>41912</v>
      </c>
      <c r="E50" s="16">
        <v>45565</v>
      </c>
      <c r="F50" s="17">
        <f>F42</f>
        <v>100.60340655070519</v>
      </c>
      <c r="G50" s="57">
        <f>G42</f>
        <v>5.0000000000000001E-3</v>
      </c>
      <c r="H50" s="17" t="str">
        <f>H42</f>
        <v>Markup</v>
      </c>
      <c r="I50" s="17">
        <f>I42</f>
        <v>97.723646644759825</v>
      </c>
      <c r="J50" s="20">
        <f t="shared" si="11"/>
        <v>-79.419399999999996</v>
      </c>
      <c r="K50" s="22">
        <v>1814095.6936999999</v>
      </c>
      <c r="L50" s="22">
        <v>5003</v>
      </c>
      <c r="M50" s="22">
        <f>M42</f>
        <v>1000000</v>
      </c>
      <c r="N50" s="23">
        <f t="shared" si="12"/>
        <v>-144074388.09444651</v>
      </c>
    </row>
    <row r="51" spans="1:14" s="24" customFormat="1" ht="15.75" hidden="1" customHeight="1" x14ac:dyDescent="0.25">
      <c r="A51" s="13">
        <v>1</v>
      </c>
      <c r="B51" s="14" t="s">
        <v>34</v>
      </c>
      <c r="C51" s="15">
        <f>$C$2</f>
        <v>44445</v>
      </c>
      <c r="D51" s="16">
        <v>43069</v>
      </c>
      <c r="E51" s="16">
        <v>45260</v>
      </c>
      <c r="F51" s="17">
        <f>F34</f>
        <v>100.9637863938339</v>
      </c>
      <c r="G51" s="25">
        <f>G34</f>
        <v>1.4999999999999999E-2</v>
      </c>
      <c r="H51" s="65" t="str">
        <f>H34</f>
        <v>Markup</v>
      </c>
      <c r="I51" s="17">
        <f>I34</f>
        <v>99.171288187300618</v>
      </c>
      <c r="J51" s="20">
        <f>ROUND(N51/K51,4)</f>
        <v>-7.4800000000000005E-2</v>
      </c>
      <c r="K51" s="26">
        <v>1557835.1194</v>
      </c>
      <c r="L51" s="22">
        <v>130</v>
      </c>
      <c r="M51" s="22">
        <f>M34</f>
        <v>50000</v>
      </c>
      <c r="N51" s="23">
        <f t="shared" si="12"/>
        <v>-116512.38342466329</v>
      </c>
    </row>
    <row r="52" spans="1:14" s="24" customFormat="1" ht="15.75" hidden="1" customHeight="1" x14ac:dyDescent="0.25">
      <c r="A52" s="13">
        <v>1</v>
      </c>
      <c r="B52" s="14" t="s">
        <v>21</v>
      </c>
      <c r="C52" s="15">
        <f t="shared" si="13"/>
        <v>44445</v>
      </c>
      <c r="D52" s="16">
        <v>42934</v>
      </c>
      <c r="E52" s="16">
        <v>44760</v>
      </c>
      <c r="F52" s="17">
        <f>F9</f>
        <v>100.44776167726479</v>
      </c>
      <c r="G52" s="25">
        <f>G9</f>
        <v>1.4999999999999999E-2</v>
      </c>
      <c r="H52" s="19" t="str">
        <f>H9</f>
        <v>Markup</v>
      </c>
      <c r="I52" s="17">
        <f>I9</f>
        <v>98.790994556287316</v>
      </c>
      <c r="J52" s="20">
        <f t="shared" si="11"/>
        <v>-0.1145</v>
      </c>
      <c r="K52" s="26">
        <v>1627432.2372000001</v>
      </c>
      <c r="L52" s="21">
        <v>5000</v>
      </c>
      <c r="M52" s="21">
        <f>M43</f>
        <v>2250</v>
      </c>
      <c r="N52" s="23">
        <f t="shared" si="12"/>
        <v>-186386.30110996621</v>
      </c>
    </row>
    <row r="53" spans="1:14" s="24" customFormat="1" ht="15.75" hidden="1" customHeight="1" x14ac:dyDescent="0.25">
      <c r="A53" s="13">
        <v>3</v>
      </c>
      <c r="B53" s="14" t="s">
        <v>25</v>
      </c>
      <c r="C53" s="15">
        <f t="shared" si="13"/>
        <v>44445</v>
      </c>
      <c r="D53" s="16">
        <v>42727</v>
      </c>
      <c r="E53" s="16">
        <v>46379</v>
      </c>
      <c r="F53" s="17">
        <v>100</v>
      </c>
      <c r="G53" s="25">
        <v>7.4999999999999997E-3</v>
      </c>
      <c r="H53" s="19" t="s">
        <v>20</v>
      </c>
      <c r="I53" s="17">
        <v>96.942099999999996</v>
      </c>
      <c r="J53" s="20">
        <f t="shared" si="11"/>
        <v>-9.8500000000000004E-2</v>
      </c>
      <c r="K53" s="26">
        <v>1549274.1802999999</v>
      </c>
      <c r="L53" s="21">
        <v>50</v>
      </c>
      <c r="M53" s="21">
        <f>M44</f>
        <v>99840</v>
      </c>
      <c r="N53" s="23">
        <f t="shared" si="12"/>
        <v>-152650.36800000019</v>
      </c>
    </row>
    <row r="54" spans="1:14" s="24" customFormat="1" hidden="1" x14ac:dyDescent="0.25">
      <c r="A54" s="13">
        <v>3</v>
      </c>
      <c r="B54" s="14" t="s">
        <v>38</v>
      </c>
      <c r="C54" s="15">
        <f t="shared" si="13"/>
        <v>44445</v>
      </c>
      <c r="D54" s="16">
        <v>43055</v>
      </c>
      <c r="E54" s="16">
        <v>44881</v>
      </c>
      <c r="F54" s="17">
        <v>97.646500000000003</v>
      </c>
      <c r="G54" s="18">
        <f>G9</f>
        <v>1.4999999999999999E-2</v>
      </c>
      <c r="H54" s="18" t="str">
        <f>H9</f>
        <v>Markup</v>
      </c>
      <c r="I54" s="64">
        <f>I9</f>
        <v>98.790994556287316</v>
      </c>
      <c r="J54" s="20">
        <f t="shared" si="11"/>
        <v>1E-3</v>
      </c>
      <c r="K54" s="21">
        <f>K50</f>
        <v>1814095.6936999999</v>
      </c>
      <c r="L54" s="22">
        <v>72</v>
      </c>
      <c r="M54" s="22">
        <f>M9</f>
        <v>2250</v>
      </c>
      <c r="N54" s="58">
        <f t="shared" si="12"/>
        <v>1854.0811811854471</v>
      </c>
    </row>
    <row r="55" spans="1:14" s="24" customFormat="1" hidden="1" x14ac:dyDescent="0.25">
      <c r="A55" s="13">
        <v>2</v>
      </c>
      <c r="B55" s="14" t="s">
        <v>26</v>
      </c>
      <c r="C55" s="15">
        <f t="shared" si="13"/>
        <v>44445</v>
      </c>
      <c r="D55" s="16">
        <v>42419</v>
      </c>
      <c r="E55" s="16">
        <v>46072</v>
      </c>
      <c r="F55" s="17">
        <f>F45</f>
        <v>96.321689848909429</v>
      </c>
      <c r="G55" s="18">
        <f>G45</f>
        <v>-1.5E-3</v>
      </c>
      <c r="H55" s="19" t="str">
        <f>H45</f>
        <v>Markdown</v>
      </c>
      <c r="I55" s="17">
        <f>I45</f>
        <v>96.911010470544085</v>
      </c>
      <c r="J55" s="20">
        <f t="shared" si="11"/>
        <v>4.8599999999999997E-2</v>
      </c>
      <c r="K55" s="22">
        <v>1814095.6936999999</v>
      </c>
      <c r="L55" s="22">
        <v>150</v>
      </c>
      <c r="M55" s="22">
        <f>M45</f>
        <v>99820</v>
      </c>
      <c r="N55" s="58">
        <f t="shared" si="12"/>
        <v>88238.976677356986</v>
      </c>
    </row>
    <row r="56" spans="1:14" s="24" customFormat="1" ht="21" hidden="1" customHeight="1" x14ac:dyDescent="0.25">
      <c r="A56" s="13">
        <v>3</v>
      </c>
      <c r="B56" s="14" t="s">
        <v>35</v>
      </c>
      <c r="C56" s="15">
        <f>C55</f>
        <v>44445</v>
      </c>
      <c r="D56" s="16">
        <f t="shared" ref="D56:I56" si="14">D37</f>
        <v>43839</v>
      </c>
      <c r="E56" s="16">
        <f t="shared" si="14"/>
        <v>47492</v>
      </c>
      <c r="F56" s="17">
        <f t="shared" si="14"/>
        <v>99.595304073382522</v>
      </c>
      <c r="G56" s="63">
        <f t="shared" si="14"/>
        <v>-1.5E-3</v>
      </c>
      <c r="H56" s="17" t="str">
        <f t="shared" si="14"/>
        <v>Markdown</v>
      </c>
      <c r="I56" s="20">
        <f t="shared" si="14"/>
        <v>100.59486125493441</v>
      </c>
      <c r="J56" s="20">
        <f t="shared" si="11"/>
        <v>0.1928</v>
      </c>
      <c r="K56" s="21">
        <v>1814095.6936999999</v>
      </c>
      <c r="L56" s="22">
        <v>35</v>
      </c>
      <c r="M56" s="22">
        <f>M37</f>
        <v>1000000</v>
      </c>
      <c r="N56" s="58">
        <f t="shared" si="12"/>
        <v>349845.01354316249</v>
      </c>
    </row>
    <row r="57" spans="1:14" s="24" customFormat="1" hidden="1" x14ac:dyDescent="0.25">
      <c r="A57" s="45"/>
      <c r="B57" s="46"/>
      <c r="C57" s="47"/>
      <c r="D57" s="48"/>
      <c r="E57" s="48"/>
      <c r="F57" s="49"/>
      <c r="G57" s="50"/>
      <c r="H57" s="51"/>
      <c r="I57" s="49"/>
      <c r="J57" s="52"/>
      <c r="K57" s="54"/>
      <c r="L57" s="54"/>
      <c r="M57" s="54"/>
      <c r="N57" s="55"/>
    </row>
    <row r="59" spans="1:14" x14ac:dyDescent="0.25">
      <c r="A59" s="9" t="s">
        <v>39</v>
      </c>
    </row>
    <row r="60" spans="1:14" ht="50.25" customHeight="1" x14ac:dyDescent="0.25">
      <c r="A60" s="59" t="s">
        <v>3</v>
      </c>
      <c r="B60" s="59" t="s">
        <v>4</v>
      </c>
      <c r="C60" s="59" t="s">
        <v>5</v>
      </c>
      <c r="D60" s="59" t="s">
        <v>6</v>
      </c>
      <c r="E60" s="59" t="s">
        <v>7</v>
      </c>
      <c r="F60" s="59" t="s">
        <v>8</v>
      </c>
      <c r="G60" s="60" t="s">
        <v>9</v>
      </c>
      <c r="H60" s="59" t="s">
        <v>10</v>
      </c>
      <c r="I60" s="59" t="s">
        <v>11</v>
      </c>
      <c r="J60" s="59" t="s">
        <v>12</v>
      </c>
      <c r="K60" s="61" t="s">
        <v>13</v>
      </c>
      <c r="L60" s="61" t="s">
        <v>14</v>
      </c>
      <c r="M60" s="61" t="s">
        <v>15</v>
      </c>
      <c r="N60" s="59" t="s">
        <v>16</v>
      </c>
    </row>
    <row r="61" spans="1:14" s="24" customFormat="1" ht="15.75" hidden="1" customHeight="1" x14ac:dyDescent="0.25">
      <c r="A61" s="13">
        <v>1</v>
      </c>
      <c r="B61" s="14" t="s">
        <v>34</v>
      </c>
      <c r="C61" s="15">
        <f>$C$2</f>
        <v>44445</v>
      </c>
      <c r="D61" s="16">
        <v>43069</v>
      </c>
      <c r="E61" s="16">
        <v>45260</v>
      </c>
      <c r="F61" s="17">
        <f t="shared" ref="F61:I63" si="15">F34</f>
        <v>100.9637863938339</v>
      </c>
      <c r="G61" s="63">
        <f t="shared" si="15"/>
        <v>1.4999999999999999E-2</v>
      </c>
      <c r="H61" s="17" t="str">
        <f t="shared" si="15"/>
        <v>Markup</v>
      </c>
      <c r="I61" s="17">
        <f t="shared" si="15"/>
        <v>99.171288187300618</v>
      </c>
      <c r="J61" s="20">
        <f>ROUND(N61/K61,4)</f>
        <v>-3.1199999999999999E-2</v>
      </c>
      <c r="K61" s="26">
        <v>1436043.5031000001</v>
      </c>
      <c r="L61" s="22">
        <v>50</v>
      </c>
      <c r="M61" s="22">
        <f>M51</f>
        <v>50000</v>
      </c>
      <c r="N61" s="23">
        <f>L61*M61*(I61-F61)%</f>
        <v>-44812.455163332037</v>
      </c>
    </row>
    <row r="62" spans="1:14" s="24" customFormat="1" x14ac:dyDescent="0.25">
      <c r="A62" s="13">
        <v>1</v>
      </c>
      <c r="B62" s="14" t="s">
        <v>31</v>
      </c>
      <c r="C62" s="15">
        <f>$C$2</f>
        <v>44445</v>
      </c>
      <c r="D62" s="16">
        <v>43054</v>
      </c>
      <c r="E62" s="16">
        <v>44515</v>
      </c>
      <c r="F62" s="17">
        <f t="shared" si="15"/>
        <v>98.741938795994429</v>
      </c>
      <c r="G62" s="57">
        <f t="shared" si="15"/>
        <v>-0.01</v>
      </c>
      <c r="H62" s="17" t="str">
        <f t="shared" si="15"/>
        <v>Markdown</v>
      </c>
      <c r="I62" s="17">
        <f t="shared" si="15"/>
        <v>99.068021797297007</v>
      </c>
      <c r="J62" s="20">
        <f>ROUND(N62/K62,4)</f>
        <v>3.3E-3</v>
      </c>
      <c r="K62" s="21">
        <v>1420291.5149999999</v>
      </c>
      <c r="L62" s="22">
        <v>50</v>
      </c>
      <c r="M62" s="22">
        <f>M35</f>
        <v>29053</v>
      </c>
      <c r="N62" s="23">
        <f>L62*M62*(I62-F62)%</f>
        <v>4736.8447184219012</v>
      </c>
    </row>
    <row r="63" spans="1:14" s="24" customFormat="1" hidden="1" x14ac:dyDescent="0.25">
      <c r="A63" s="13">
        <v>1</v>
      </c>
      <c r="B63" s="14" t="s">
        <v>22</v>
      </c>
      <c r="C63" s="15">
        <f>$C$2</f>
        <v>44445</v>
      </c>
      <c r="D63" s="16">
        <v>42768</v>
      </c>
      <c r="E63" s="16">
        <v>44959</v>
      </c>
      <c r="F63" s="20">
        <f t="shared" si="15"/>
        <v>87.410891850704047</v>
      </c>
      <c r="G63" s="57">
        <f t="shared" si="15"/>
        <v>1.4999999999999999E-2</v>
      </c>
      <c r="H63" s="17" t="str">
        <f t="shared" si="15"/>
        <v>Markup</v>
      </c>
      <c r="I63" s="20">
        <f t="shared" si="15"/>
        <v>86.017545259445228</v>
      </c>
      <c r="J63" s="20">
        <f>ROUND(N63/K63,4)</f>
        <v>-1.95E-2</v>
      </c>
      <c r="K63" s="21">
        <v>1312435.9380999999</v>
      </c>
      <c r="L63" s="22">
        <v>40</v>
      </c>
      <c r="M63" s="22">
        <f>M36</f>
        <v>45832.66</v>
      </c>
      <c r="N63" s="58">
        <f>L63*M63*(I63-F63)%</f>
        <v>-25544.312231729771</v>
      </c>
    </row>
    <row r="64" spans="1:14" s="24" customFormat="1" ht="21" hidden="1" customHeight="1" x14ac:dyDescent="0.25">
      <c r="A64" s="13">
        <v>2</v>
      </c>
      <c r="B64" s="14" t="s">
        <v>35</v>
      </c>
      <c r="C64" s="15">
        <f>C63</f>
        <v>44445</v>
      </c>
      <c r="D64" s="16">
        <f>D37</f>
        <v>43839</v>
      </c>
      <c r="E64" s="16">
        <f>E37</f>
        <v>47492</v>
      </c>
      <c r="F64" s="20">
        <v>100.15263972144623</v>
      </c>
      <c r="G64" s="57">
        <f>G37</f>
        <v>-1.5E-3</v>
      </c>
      <c r="H64" s="17" t="str">
        <f>H37</f>
        <v>Markdown</v>
      </c>
      <c r="I64" s="20">
        <f>I37</f>
        <v>100.59486125493441</v>
      </c>
      <c r="J64" s="20">
        <f>ROUND(N64/K64,4)</f>
        <v>3.3700000000000001E-2</v>
      </c>
      <c r="K64" s="21">
        <v>1312435.9380999999</v>
      </c>
      <c r="L64" s="22">
        <v>10</v>
      </c>
      <c r="M64" s="22">
        <f>M37</f>
        <v>1000000</v>
      </c>
      <c r="N64" s="58">
        <f>L64*M64*(I64-F64)%</f>
        <v>44222.153348817985</v>
      </c>
    </row>
    <row r="65" spans="1:14" s="24" customFormat="1" x14ac:dyDescent="0.25">
      <c r="A65" s="45"/>
      <c r="B65" s="46"/>
      <c r="C65" s="47"/>
      <c r="D65" s="48"/>
      <c r="E65" s="48"/>
      <c r="F65" s="52"/>
      <c r="G65" s="66"/>
      <c r="H65" s="49"/>
      <c r="I65" s="52"/>
      <c r="J65" s="52"/>
      <c r="K65" s="53"/>
      <c r="L65" s="54"/>
      <c r="M65" s="54"/>
      <c r="N65" s="55"/>
    </row>
    <row r="67" spans="1:14" s="24" customFormat="1" ht="15.75" hidden="1" customHeight="1" x14ac:dyDescent="0.25">
      <c r="A67" s="19">
        <v>1</v>
      </c>
      <c r="B67" s="67" t="s">
        <v>17</v>
      </c>
      <c r="C67" s="15">
        <f t="shared" ref="C67:C71" si="16">$C$2</f>
        <v>44445</v>
      </c>
      <c r="D67" s="68">
        <v>42446</v>
      </c>
      <c r="E67" s="68">
        <v>46098</v>
      </c>
      <c r="F67" s="64">
        <f>F7</f>
        <v>90.346136978840605</v>
      </c>
      <c r="G67" s="18">
        <f>G7</f>
        <v>-1.5E-3</v>
      </c>
      <c r="H67" s="65" t="str">
        <f>H7</f>
        <v>Markdown</v>
      </c>
      <c r="I67" s="64">
        <f>I7</f>
        <v>90.893496104903164</v>
      </c>
      <c r="J67" s="69">
        <f t="shared" ref="J67:J72" si="17">ROUND(N67/K67,4)</f>
        <v>8.8999999999999999E-3</v>
      </c>
      <c r="K67" s="22">
        <v>46240802.100500003</v>
      </c>
      <c r="L67" s="22">
        <v>15028</v>
      </c>
      <c r="M67" s="22">
        <f>M7</f>
        <v>4991</v>
      </c>
      <c r="N67" s="23">
        <f t="shared" ref="N67:N72" si="18">L67*M67*(I67-F67)%</f>
        <v>410545.33315822517</v>
      </c>
    </row>
    <row r="68" spans="1:14" s="24" customFormat="1" ht="15.75" hidden="1" customHeight="1" x14ac:dyDescent="0.25">
      <c r="A68" s="19">
        <v>2</v>
      </c>
      <c r="B68" s="67" t="s">
        <v>40</v>
      </c>
      <c r="C68" s="15">
        <f t="shared" si="16"/>
        <v>44445</v>
      </c>
      <c r="D68" s="68">
        <v>43213</v>
      </c>
      <c r="E68" s="68">
        <v>46866</v>
      </c>
      <c r="F68" s="64" t="e">
        <f>#REF!</f>
        <v>#REF!</v>
      </c>
      <c r="G68" s="18" t="e">
        <f>#REF!</f>
        <v>#REF!</v>
      </c>
      <c r="H68" s="64" t="e">
        <f>#REF!</f>
        <v>#REF!</v>
      </c>
      <c r="I68" s="64" t="e">
        <f>#REF!</f>
        <v>#REF!</v>
      </c>
      <c r="J68" s="69" t="e">
        <f t="shared" si="17"/>
        <v>#REF!</v>
      </c>
      <c r="K68" s="22">
        <v>44396427.817599997</v>
      </c>
      <c r="L68" s="22">
        <v>80</v>
      </c>
      <c r="M68" s="22" t="e">
        <f>#REF!</f>
        <v>#REF!</v>
      </c>
      <c r="N68" s="58" t="e">
        <f t="shared" si="18"/>
        <v>#REF!</v>
      </c>
    </row>
    <row r="69" spans="1:14" s="24" customFormat="1" ht="16.5" hidden="1" customHeight="1" x14ac:dyDescent="0.25">
      <c r="A69" s="19">
        <v>4</v>
      </c>
      <c r="B69" s="67" t="s">
        <v>22</v>
      </c>
      <c r="C69" s="15">
        <f t="shared" si="16"/>
        <v>44445</v>
      </c>
      <c r="D69" s="68">
        <v>42768</v>
      </c>
      <c r="E69" s="68">
        <v>44959</v>
      </c>
      <c r="F69" s="69">
        <f>F36</f>
        <v>87.410891850704047</v>
      </c>
      <c r="G69" s="18">
        <f>G36</f>
        <v>1.4999999999999999E-2</v>
      </c>
      <c r="H69" s="64" t="str">
        <f>H10</f>
        <v>Markup</v>
      </c>
      <c r="I69" s="69">
        <f>I36</f>
        <v>86.017545259445228</v>
      </c>
      <c r="J69" s="69">
        <f t="shared" si="17"/>
        <v>-8.9999999999999993E-3</v>
      </c>
      <c r="K69" s="22">
        <v>34059131.466499999</v>
      </c>
      <c r="L69" s="22">
        <v>480</v>
      </c>
      <c r="M69" s="22">
        <f>M36</f>
        <v>45832.66</v>
      </c>
      <c r="N69" s="58">
        <f t="shared" si="18"/>
        <v>-306531.74678075721</v>
      </c>
    </row>
    <row r="70" spans="1:14" s="24" customFormat="1" ht="15.75" hidden="1" customHeight="1" x14ac:dyDescent="0.25">
      <c r="A70" s="13">
        <v>6</v>
      </c>
      <c r="B70" s="14" t="s">
        <v>24</v>
      </c>
      <c r="C70" s="15">
        <f t="shared" si="16"/>
        <v>44445</v>
      </c>
      <c r="D70" s="16">
        <v>43160</v>
      </c>
      <c r="E70" s="16">
        <v>44986</v>
      </c>
      <c r="F70" s="17">
        <f>F12</f>
        <v>99.986662182950553</v>
      </c>
      <c r="G70" s="57">
        <f>G12</f>
        <v>1E-3</v>
      </c>
      <c r="H70" s="17" t="str">
        <f>H12</f>
        <v>Markup</v>
      </c>
      <c r="I70" s="17">
        <f>I12</f>
        <v>99.783800535158235</v>
      </c>
      <c r="J70" s="20">
        <f t="shared" si="17"/>
        <v>-2.3E-3</v>
      </c>
      <c r="K70" s="21">
        <v>22019796.251699999</v>
      </c>
      <c r="L70" s="22">
        <v>250</v>
      </c>
      <c r="M70" s="22">
        <v>100000</v>
      </c>
      <c r="N70" s="58">
        <f t="shared" si="18"/>
        <v>-50715.411948079498</v>
      </c>
    </row>
    <row r="71" spans="1:14" s="24" customFormat="1" ht="15.75" hidden="1" customHeight="1" x14ac:dyDescent="0.25">
      <c r="A71" s="13">
        <v>2</v>
      </c>
      <c r="B71" s="14" t="s">
        <v>26</v>
      </c>
      <c r="C71" s="15">
        <f t="shared" si="16"/>
        <v>44445</v>
      </c>
      <c r="D71" s="16">
        <v>42419</v>
      </c>
      <c r="E71" s="16">
        <v>46072</v>
      </c>
      <c r="F71" s="17">
        <f>F55</f>
        <v>96.321689848909429</v>
      </c>
      <c r="G71" s="18">
        <f>G55</f>
        <v>-1.5E-3</v>
      </c>
      <c r="H71" s="19" t="str">
        <f>H55</f>
        <v>Markdown</v>
      </c>
      <c r="I71" s="17">
        <f>I55</f>
        <v>96.911010470544085</v>
      </c>
      <c r="J71" s="20">
        <f t="shared" si="17"/>
        <v>6.4000000000000003E-3</v>
      </c>
      <c r="K71" s="22">
        <v>46240802.100500003</v>
      </c>
      <c r="L71" s="22">
        <v>500</v>
      </c>
      <c r="M71" s="22">
        <f>M45</f>
        <v>99820</v>
      </c>
      <c r="N71" s="58">
        <f t="shared" si="18"/>
        <v>294129.92225785658</v>
      </c>
    </row>
    <row r="72" spans="1:14" ht="15.75" hidden="1" customHeight="1" x14ac:dyDescent="0.25">
      <c r="A72" s="13">
        <v>2</v>
      </c>
      <c r="B72" s="14" t="s">
        <v>28</v>
      </c>
      <c r="C72" s="15" t="e">
        <f>#REF!</f>
        <v>#REF!</v>
      </c>
      <c r="D72" s="15" t="e">
        <f>#REF!</f>
        <v>#REF!</v>
      </c>
      <c r="E72" s="15" t="e">
        <f>#REF!</f>
        <v>#REF!</v>
      </c>
      <c r="F72" s="64" t="e">
        <f>#REF!</f>
        <v>#REF!</v>
      </c>
      <c r="G72" s="18" t="e">
        <f>#REF!</f>
        <v>#REF!</v>
      </c>
      <c r="H72" s="25" t="e">
        <f>#REF!</f>
        <v>#REF!</v>
      </c>
      <c r="I72" s="64" t="e">
        <f>#REF!</f>
        <v>#REF!</v>
      </c>
      <c r="J72" s="20" t="e">
        <f t="shared" si="17"/>
        <v>#REF!</v>
      </c>
      <c r="K72" s="21">
        <v>36518289.285400003</v>
      </c>
      <c r="L72" s="22">
        <v>2000</v>
      </c>
      <c r="M72" s="22" t="e">
        <f>#REF!</f>
        <v>#REF!</v>
      </c>
      <c r="N72" s="58" t="e">
        <f t="shared" si="18"/>
        <v>#REF!</v>
      </c>
    </row>
    <row r="73" spans="1:14" s="24" customFormat="1" ht="15.75" hidden="1" customHeight="1" x14ac:dyDescent="0.25">
      <c r="A73" s="13">
        <v>3</v>
      </c>
      <c r="B73" s="14" t="s">
        <v>24</v>
      </c>
      <c r="C73" s="15">
        <f>$C$2</f>
        <v>44445</v>
      </c>
      <c r="D73" s="15">
        <f t="shared" ref="D73:J73" si="19">D12</f>
        <v>43160</v>
      </c>
      <c r="E73" s="15">
        <f t="shared" si="19"/>
        <v>44986</v>
      </c>
      <c r="F73" s="17">
        <f t="shared" si="19"/>
        <v>99.986662182950553</v>
      </c>
      <c r="G73" s="57">
        <f t="shared" si="19"/>
        <v>1E-3</v>
      </c>
      <c r="H73" s="17" t="str">
        <f t="shared" si="19"/>
        <v>Markup</v>
      </c>
      <c r="I73" s="17">
        <f t="shared" si="19"/>
        <v>99.783800535158235</v>
      </c>
      <c r="J73" s="17">
        <f t="shared" si="19"/>
        <v>-5.4000000000000003E-3</v>
      </c>
      <c r="K73" s="21">
        <v>36518289.285400003</v>
      </c>
      <c r="L73" s="70">
        <v>1000</v>
      </c>
      <c r="M73" s="70">
        <f>M12</f>
        <v>100000</v>
      </c>
      <c r="N73" s="71">
        <f>N12</f>
        <v>-202861.64779231799</v>
      </c>
    </row>
    <row r="74" spans="1:14" s="24" customFormat="1" ht="15.75" hidden="1" customHeight="1" x14ac:dyDescent="0.25">
      <c r="A74" s="13">
        <v>3</v>
      </c>
      <c r="B74" s="14" t="s">
        <v>38</v>
      </c>
      <c r="C74" s="15">
        <f>$C$2</f>
        <v>44445</v>
      </c>
      <c r="D74" s="16">
        <v>43055</v>
      </c>
      <c r="E74" s="16">
        <v>44881</v>
      </c>
      <c r="F74" s="17">
        <f>F9</f>
        <v>100.44776167726479</v>
      </c>
      <c r="G74" s="63">
        <f>G9</f>
        <v>1.4999999999999999E-2</v>
      </c>
      <c r="H74" s="17" t="str">
        <f>H9</f>
        <v>Markup</v>
      </c>
      <c r="I74" s="17">
        <f>I9</f>
        <v>98.790994556287316</v>
      </c>
      <c r="J74" s="20">
        <f>ROUND(N74/K74,4)</f>
        <v>-1.4E-3</v>
      </c>
      <c r="K74" s="22">
        <v>27471837.1897</v>
      </c>
      <c r="L74" s="22">
        <v>1000</v>
      </c>
      <c r="M74" s="22">
        <f>M9</f>
        <v>2250</v>
      </c>
      <c r="N74" s="58">
        <f>L74*M74*(I74-F74)%</f>
        <v>-37277.260221993238</v>
      </c>
    </row>
    <row r="75" spans="1:14" s="24" customFormat="1" ht="15.75" hidden="1" customHeight="1" x14ac:dyDescent="0.25">
      <c r="A75" s="13">
        <v>4</v>
      </c>
      <c r="B75" s="14" t="s">
        <v>26</v>
      </c>
      <c r="C75" s="15">
        <f>$C$2</f>
        <v>44445</v>
      </c>
      <c r="D75" s="16">
        <f t="shared" ref="D75:I75" si="20">D55</f>
        <v>42419</v>
      </c>
      <c r="E75" s="16">
        <f t="shared" si="20"/>
        <v>46072</v>
      </c>
      <c r="F75" s="17">
        <f t="shared" si="20"/>
        <v>96.321689848909429</v>
      </c>
      <c r="G75" s="63">
        <f t="shared" si="20"/>
        <v>-1.5E-3</v>
      </c>
      <c r="H75" s="16" t="str">
        <f t="shared" si="20"/>
        <v>Markdown</v>
      </c>
      <c r="I75" s="69">
        <f t="shared" si="20"/>
        <v>96.911010470544085</v>
      </c>
      <c r="J75" s="20">
        <f>ROUND(N75/K75,4)</f>
        <v>8.5000000000000006E-3</v>
      </c>
      <c r="K75" s="22">
        <v>34405774.509999998</v>
      </c>
      <c r="L75" s="22">
        <v>500</v>
      </c>
      <c r="M75" s="22">
        <f>M55</f>
        <v>99820</v>
      </c>
      <c r="N75" s="58">
        <f>L75*M75*(I75-F75)%</f>
        <v>294129.92225785658</v>
      </c>
    </row>
    <row r="76" spans="1:14" s="24" customFormat="1" ht="21" hidden="1" customHeight="1" x14ac:dyDescent="0.25">
      <c r="A76" s="13">
        <v>4</v>
      </c>
      <c r="B76" s="14" t="s">
        <v>35</v>
      </c>
      <c r="C76" s="15">
        <f>C75</f>
        <v>44445</v>
      </c>
      <c r="D76" s="16">
        <f>D64</f>
        <v>43839</v>
      </c>
      <c r="E76" s="16">
        <f>E64</f>
        <v>47492</v>
      </c>
      <c r="F76" s="20">
        <f>F64</f>
        <v>100.15263972144623</v>
      </c>
      <c r="G76" s="57">
        <f>G64</f>
        <v>-1.5E-3</v>
      </c>
      <c r="H76" s="17" t="e">
        <f>#REF!</f>
        <v>#REF!</v>
      </c>
      <c r="I76" s="20">
        <f>I64</f>
        <v>100.59486125493441</v>
      </c>
      <c r="J76" s="20">
        <f>ROUND(N76/K76,4)</f>
        <v>1.2800000000000001E-2</v>
      </c>
      <c r="K76" s="21">
        <v>34460129.815899998</v>
      </c>
      <c r="L76" s="22">
        <v>100</v>
      </c>
      <c r="M76" s="22">
        <f>M64</f>
        <v>1000000</v>
      </c>
      <c r="N76" s="58">
        <f>L76*M76*(I76-F76)%</f>
        <v>442221.53348817985</v>
      </c>
    </row>
    <row r="77" spans="1:14" s="24" customFormat="1" ht="21" hidden="1" customHeight="1" x14ac:dyDescent="0.25">
      <c r="A77" s="13">
        <v>6</v>
      </c>
      <c r="B77" s="14" t="s">
        <v>35</v>
      </c>
      <c r="C77" s="15">
        <f>C76</f>
        <v>44445</v>
      </c>
      <c r="D77" s="16">
        <f>D53</f>
        <v>42727</v>
      </c>
      <c r="E77" s="16">
        <f>E53</f>
        <v>46379</v>
      </c>
      <c r="F77" s="20">
        <f>F37</f>
        <v>99.595304073382522</v>
      </c>
      <c r="G77" s="57">
        <f>G64</f>
        <v>-1.5E-3</v>
      </c>
      <c r="H77" s="17" t="str">
        <f>H53</f>
        <v>Markup</v>
      </c>
      <c r="I77" s="20">
        <f>I37</f>
        <v>100.59486125493441</v>
      </c>
      <c r="J77" s="20">
        <f>ROUND(N77/K77,4)</f>
        <v>2.93E-2</v>
      </c>
      <c r="K77" s="22">
        <v>34059131.466499999</v>
      </c>
      <c r="L77" s="22">
        <v>100</v>
      </c>
      <c r="M77" s="22">
        <f>M56</f>
        <v>1000000</v>
      </c>
      <c r="N77" s="58">
        <f>L77*M77*(I77-F77)%</f>
        <v>999557.18155189289</v>
      </c>
    </row>
    <row r="78" spans="1:14" s="24" customFormat="1" x14ac:dyDescent="0.25">
      <c r="A78" s="45"/>
      <c r="B78" s="46"/>
      <c r="C78" s="47"/>
      <c r="D78" s="48"/>
      <c r="E78" s="48"/>
      <c r="F78" s="49"/>
      <c r="G78" s="72"/>
      <c r="H78" s="73"/>
      <c r="I78" s="49"/>
      <c r="J78" s="74"/>
      <c r="K78" s="54"/>
      <c r="L78" s="54"/>
      <c r="M78" s="54"/>
      <c r="N78" s="55"/>
    </row>
    <row r="79" spans="1:14" hidden="1" x14ac:dyDescent="0.25">
      <c r="A79" s="9" t="s">
        <v>41</v>
      </c>
    </row>
    <row r="80" spans="1:14" ht="47.25" hidden="1" x14ac:dyDescent="0.25">
      <c r="A80" s="10" t="s">
        <v>3</v>
      </c>
      <c r="B80" s="10" t="s">
        <v>4</v>
      </c>
      <c r="C80" s="10" t="s">
        <v>5</v>
      </c>
      <c r="D80" s="10" t="s">
        <v>6</v>
      </c>
      <c r="E80" s="10" t="s">
        <v>7</v>
      </c>
      <c r="F80" s="10" t="s">
        <v>8</v>
      </c>
      <c r="G80" s="11" t="s">
        <v>9</v>
      </c>
      <c r="H80" s="10" t="s">
        <v>10</v>
      </c>
      <c r="I80" s="10" t="s">
        <v>11</v>
      </c>
      <c r="J80" s="10" t="s">
        <v>12</v>
      </c>
      <c r="K80" s="12" t="s">
        <v>13</v>
      </c>
      <c r="L80" s="12" t="s">
        <v>14</v>
      </c>
      <c r="M80" s="12" t="s">
        <v>15</v>
      </c>
      <c r="N80" s="75" t="s">
        <v>16</v>
      </c>
    </row>
    <row r="81" spans="1:14" s="24" customFormat="1" hidden="1" x14ac:dyDescent="0.25">
      <c r="A81" s="13">
        <v>1</v>
      </c>
      <c r="B81" s="14" t="s">
        <v>25</v>
      </c>
      <c r="C81" s="15">
        <f>$C$2</f>
        <v>44445</v>
      </c>
      <c r="D81" s="16">
        <f t="shared" ref="D81:I81" si="21">D13</f>
        <v>42727</v>
      </c>
      <c r="E81" s="16">
        <f t="shared" si="21"/>
        <v>46379</v>
      </c>
      <c r="F81" s="17">
        <f t="shared" si="21"/>
        <v>100</v>
      </c>
      <c r="G81" s="57">
        <f t="shared" si="21"/>
        <v>7.4999999999999997E-3</v>
      </c>
      <c r="H81" s="16" t="str">
        <f t="shared" si="21"/>
        <v>Markup</v>
      </c>
      <c r="I81" s="17">
        <f t="shared" si="21"/>
        <v>96.942099999999996</v>
      </c>
      <c r="J81" s="17">
        <f>J8</f>
        <v>-2.1999999999999999E-2</v>
      </c>
      <c r="K81" s="70">
        <v>2099821.9742000001</v>
      </c>
      <c r="L81" s="70">
        <v>250</v>
      </c>
      <c r="M81" s="70">
        <f>M13</f>
        <v>99840</v>
      </c>
      <c r="N81" s="58">
        <f>L81*M81*(I81-F81)%</f>
        <v>-763251.8400000009</v>
      </c>
    </row>
    <row r="82" spans="1:14" s="24" customFormat="1" hidden="1" x14ac:dyDescent="0.25">
      <c r="A82" s="13">
        <v>1</v>
      </c>
      <c r="B82" s="14" t="s">
        <v>25</v>
      </c>
      <c r="C82" s="15">
        <f>$C$2</f>
        <v>44445</v>
      </c>
      <c r="D82" s="16">
        <f t="shared" ref="D82:I82" si="22">D13</f>
        <v>42727</v>
      </c>
      <c r="E82" s="16">
        <f t="shared" si="22"/>
        <v>46379</v>
      </c>
      <c r="F82" s="17">
        <f t="shared" si="22"/>
        <v>100</v>
      </c>
      <c r="G82" s="57">
        <f t="shared" si="22"/>
        <v>7.4999999999999997E-3</v>
      </c>
      <c r="H82" s="63" t="str">
        <f t="shared" si="22"/>
        <v>Markup</v>
      </c>
      <c r="I82" s="17">
        <f t="shared" si="22"/>
        <v>96.942099999999996</v>
      </c>
      <c r="J82" s="17">
        <f>J12</f>
        <v>-5.4000000000000003E-3</v>
      </c>
      <c r="K82" s="70">
        <v>2563299.9010999999</v>
      </c>
      <c r="L82" s="70">
        <v>250</v>
      </c>
      <c r="M82" s="70">
        <f>M53</f>
        <v>99840</v>
      </c>
      <c r="N82" s="58">
        <f>L82*M82*(I82-F82)%</f>
        <v>-763251.8400000009</v>
      </c>
    </row>
    <row r="83" spans="1:14" s="24" customFormat="1" hidden="1" x14ac:dyDescent="0.25">
      <c r="A83" s="13">
        <v>1</v>
      </c>
      <c r="B83" s="14" t="s">
        <v>19</v>
      </c>
      <c r="C83" s="15">
        <f>$C$2</f>
        <v>44445</v>
      </c>
      <c r="D83" s="16" t="e">
        <f>#REF!</f>
        <v>#REF!</v>
      </c>
      <c r="E83" s="16" t="e">
        <f>#REF!</f>
        <v>#REF!</v>
      </c>
      <c r="F83" s="17" t="e">
        <f>#REF!</f>
        <v>#REF!</v>
      </c>
      <c r="G83" s="57" t="e">
        <f>#REF!</f>
        <v>#REF!</v>
      </c>
      <c r="H83" s="16" t="e">
        <f>#REF!</f>
        <v>#REF!</v>
      </c>
      <c r="I83" s="17" t="e">
        <f>#REF!</f>
        <v>#REF!</v>
      </c>
      <c r="J83" s="17">
        <f>J13</f>
        <v>-0.1009</v>
      </c>
      <c r="K83" s="70">
        <v>1753406.4038</v>
      </c>
      <c r="L83" s="70">
        <v>4000</v>
      </c>
      <c r="M83" s="70" t="e">
        <f>#REF!</f>
        <v>#REF!</v>
      </c>
      <c r="N83" s="58" t="e">
        <f>L83*M83*(I83-F83)%</f>
        <v>#REF!</v>
      </c>
    </row>
    <row r="84" spans="1:14" s="24" customFormat="1" ht="15.75" hidden="1" customHeight="1" x14ac:dyDescent="0.25">
      <c r="A84" s="13">
        <v>2</v>
      </c>
      <c r="B84" s="14" t="s">
        <v>24</v>
      </c>
      <c r="C84" s="15">
        <f>$C$2</f>
        <v>44445</v>
      </c>
      <c r="D84" s="15">
        <f>D73</f>
        <v>43160</v>
      </c>
      <c r="E84" s="15">
        <f>E73</f>
        <v>44986</v>
      </c>
      <c r="F84" s="76">
        <f>F73</f>
        <v>99.986662182950553</v>
      </c>
      <c r="G84" s="57">
        <f>G73</f>
        <v>1E-3</v>
      </c>
      <c r="H84" s="17" t="str">
        <f>H34</f>
        <v>Markup</v>
      </c>
      <c r="I84" s="17">
        <f>I73</f>
        <v>99.783800535158235</v>
      </c>
      <c r="J84" s="17">
        <f>J34</f>
        <v>-2.8000000000000001E-2</v>
      </c>
      <c r="K84" s="70">
        <v>2563265.4972999999</v>
      </c>
      <c r="L84" s="70">
        <v>4000</v>
      </c>
      <c r="M84" s="70">
        <f>M73</f>
        <v>100000</v>
      </c>
      <c r="N84" s="71">
        <f>N34</f>
        <v>-1660749.5883530853</v>
      </c>
    </row>
    <row r="91" spans="1:14" s="40" customFormat="1" x14ac:dyDescent="0.25">
      <c r="A91" s="2"/>
      <c r="B91" s="2"/>
      <c r="C91" s="2"/>
      <c r="D91" s="2"/>
      <c r="E91" s="2"/>
      <c r="F91" s="3"/>
      <c r="G91" s="4"/>
      <c r="H91" s="3"/>
      <c r="I91" s="3"/>
      <c r="J91" s="2"/>
      <c r="K91" s="5"/>
      <c r="L91" s="5"/>
      <c r="M91" s="5"/>
      <c r="N91" s="2"/>
    </row>
  </sheetData>
  <pageMargins left="0.72" right="0.17" top="1.0900000000000001" bottom="1" header="0.5" footer="0.5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09 aug 2021</vt:lpstr>
      <vt:lpstr>23 Aug 2021</vt:lpstr>
      <vt:lpstr>06 Sep 2021</vt:lpstr>
      <vt:lpstr>'06 Sep 2021'!Print_Area</vt:lpstr>
      <vt:lpstr>'09 aug 2021'!Print_Area</vt:lpstr>
      <vt:lpstr>'23 Aug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Virani</dc:creator>
  <cp:lastModifiedBy>Mahmood Hussain Khan</cp:lastModifiedBy>
  <dcterms:created xsi:type="dcterms:W3CDTF">2021-09-06T12:04:45Z</dcterms:created>
  <dcterms:modified xsi:type="dcterms:W3CDTF">2021-09-10T08:03:01Z</dcterms:modified>
</cp:coreProperties>
</file>