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srv\Departments\Taxation\Corporate Affairs\Board Meeting\171st BOD-- 1st Quarter Financial Review-- Held on 22 October 2021\"/>
    </mc:Choice>
  </mc:AlternateContent>
  <bookViews>
    <workbookView xWindow="0" yWindow="0" windowWidth="20490" windowHeight="7020" activeTab="2"/>
  </bookViews>
  <sheets>
    <sheet name="20 Sep 2021" sheetId="2" r:id="rId1"/>
    <sheet name="22 Sep 2021" sheetId="3" r:id="rId2"/>
    <sheet name="04 Oct 2021" sheetId="4" r:id="rId3"/>
    <sheet name="18 Oct 2021" sheetId="6" r:id="rId4"/>
  </sheets>
  <definedNames>
    <definedName name="_xlnm.Print_Area" localSheetId="2">'04 Oct 2021'!$A$1:$N$84</definedName>
    <definedName name="_xlnm.Print_Area" localSheetId="3">'18 Oct 2021'!$A$1:$N$84</definedName>
    <definedName name="_xlnm.Print_Area" localSheetId="0">'20 Sep 2021'!$A$1:$N$85</definedName>
    <definedName name="_xlnm.Print_Area" localSheetId="1">'22 Sep 2021'!$A$1:$N$85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6" l="1"/>
  <c r="N7" i="6"/>
  <c r="J7" i="6" s="1"/>
  <c r="C8" i="6"/>
  <c r="J8" i="6"/>
  <c r="N8" i="6"/>
  <c r="C9" i="6"/>
  <c r="N9" i="6"/>
  <c r="J9" i="6" s="1"/>
  <c r="C10" i="6"/>
  <c r="N10" i="6"/>
  <c r="J10" i="6" s="1"/>
  <c r="C11" i="6"/>
  <c r="N11" i="6"/>
  <c r="J11" i="6" s="1"/>
  <c r="C12" i="6"/>
  <c r="J12" i="6"/>
  <c r="N12" i="6"/>
  <c r="C13" i="6"/>
  <c r="J13" i="6"/>
  <c r="J85" i="6" s="1"/>
  <c r="N13" i="6"/>
  <c r="C14" i="6"/>
  <c r="J14" i="6"/>
  <c r="N14" i="6"/>
  <c r="C15" i="6"/>
  <c r="J15" i="6"/>
  <c r="N15" i="6"/>
  <c r="C19" i="6"/>
  <c r="F19" i="6"/>
  <c r="G19" i="6"/>
  <c r="H19" i="6"/>
  <c r="I19" i="6"/>
  <c r="M19" i="6"/>
  <c r="N19" i="6" s="1"/>
  <c r="J19" i="6" s="1"/>
  <c r="C20" i="6"/>
  <c r="F20" i="6"/>
  <c r="G20" i="6"/>
  <c r="I20" i="6"/>
  <c r="M20" i="6"/>
  <c r="N20" i="6" s="1"/>
  <c r="J20" i="6" s="1"/>
  <c r="C21" i="6"/>
  <c r="J21" i="6"/>
  <c r="N21" i="6"/>
  <c r="C22" i="6"/>
  <c r="F22" i="6"/>
  <c r="G22" i="6"/>
  <c r="I22" i="6"/>
  <c r="M22" i="6"/>
  <c r="N22" i="6"/>
  <c r="J22" i="6" s="1"/>
  <c r="C23" i="6"/>
  <c r="N23" i="6"/>
  <c r="J23" i="6" s="1"/>
  <c r="C27" i="6"/>
  <c r="F27" i="6"/>
  <c r="G27" i="6"/>
  <c r="I27" i="6"/>
  <c r="J27" i="6"/>
  <c r="N27" i="6"/>
  <c r="C28" i="6"/>
  <c r="F28" i="6"/>
  <c r="G28" i="6"/>
  <c r="H28" i="6"/>
  <c r="I28" i="6"/>
  <c r="M28" i="6"/>
  <c r="N28" i="6" s="1"/>
  <c r="J28" i="6" s="1"/>
  <c r="C29" i="6"/>
  <c r="D29" i="6"/>
  <c r="E29" i="6"/>
  <c r="F29" i="6"/>
  <c r="G29" i="6"/>
  <c r="H29" i="6"/>
  <c r="I29" i="6"/>
  <c r="N29" i="6" s="1"/>
  <c r="J29" i="6" s="1"/>
  <c r="M29" i="6"/>
  <c r="C30" i="6"/>
  <c r="F30" i="6"/>
  <c r="G30" i="6"/>
  <c r="H30" i="6"/>
  <c r="I30" i="6"/>
  <c r="N30" i="6" s="1"/>
  <c r="J30" i="6" s="1"/>
  <c r="M30" i="6"/>
  <c r="C31" i="6"/>
  <c r="J31" i="6"/>
  <c r="N31" i="6"/>
  <c r="C36" i="6"/>
  <c r="J36" i="6"/>
  <c r="J86" i="6" s="1"/>
  <c r="N36" i="6"/>
  <c r="C37" i="6"/>
  <c r="J37" i="6"/>
  <c r="N37" i="6"/>
  <c r="C38" i="6"/>
  <c r="F38" i="6"/>
  <c r="G38" i="6"/>
  <c r="H38" i="6"/>
  <c r="H65" i="6" s="1"/>
  <c r="I38" i="6"/>
  <c r="I71" i="6" s="1"/>
  <c r="M38" i="6"/>
  <c r="M71" i="6" s="1"/>
  <c r="C39" i="6"/>
  <c r="J39" i="6"/>
  <c r="N39" i="6"/>
  <c r="C43" i="6"/>
  <c r="C52" i="6" s="1"/>
  <c r="F43" i="6"/>
  <c r="G43" i="6"/>
  <c r="H43" i="6"/>
  <c r="I43" i="6"/>
  <c r="M43" i="6"/>
  <c r="N43" i="6" s="1"/>
  <c r="J43" i="6" s="1"/>
  <c r="C44" i="6"/>
  <c r="D44" i="6"/>
  <c r="E44" i="6"/>
  <c r="F44" i="6"/>
  <c r="F53" i="6" s="1"/>
  <c r="G44" i="6"/>
  <c r="H44" i="6"/>
  <c r="H53" i="6" s="1"/>
  <c r="I44" i="6"/>
  <c r="M44" i="6"/>
  <c r="M53" i="6" s="1"/>
  <c r="N53" i="6" s="1"/>
  <c r="J53" i="6" s="1"/>
  <c r="C45" i="6"/>
  <c r="F45" i="6"/>
  <c r="G45" i="6"/>
  <c r="H45" i="6"/>
  <c r="I45" i="6"/>
  <c r="M45" i="6"/>
  <c r="M55" i="6" s="1"/>
  <c r="N55" i="6" s="1"/>
  <c r="J55" i="6" s="1"/>
  <c r="C46" i="6"/>
  <c r="J46" i="6"/>
  <c r="M46" i="6"/>
  <c r="N46" i="6"/>
  <c r="C47" i="6"/>
  <c r="F47" i="6"/>
  <c r="G47" i="6"/>
  <c r="G58" i="6" s="1"/>
  <c r="I47" i="6"/>
  <c r="M47" i="6"/>
  <c r="N47" i="6" s="1"/>
  <c r="J47" i="6" s="1"/>
  <c r="C48" i="6"/>
  <c r="D48" i="6"/>
  <c r="E48" i="6"/>
  <c r="F48" i="6"/>
  <c r="G48" i="6"/>
  <c r="H48" i="6"/>
  <c r="I48" i="6"/>
  <c r="M48" i="6"/>
  <c r="N48" i="6" s="1"/>
  <c r="J48" i="6" s="1"/>
  <c r="D52" i="6"/>
  <c r="E52" i="6"/>
  <c r="F52" i="6"/>
  <c r="G52" i="6"/>
  <c r="H52" i="6"/>
  <c r="I52" i="6"/>
  <c r="M52" i="6"/>
  <c r="N52" i="6"/>
  <c r="J52" i="6" s="1"/>
  <c r="C53" i="6"/>
  <c r="G53" i="6"/>
  <c r="I53" i="6"/>
  <c r="C54" i="6"/>
  <c r="F54" i="6"/>
  <c r="G54" i="6"/>
  <c r="H54" i="6"/>
  <c r="I54" i="6"/>
  <c r="M54" i="6"/>
  <c r="N54" i="6"/>
  <c r="J54" i="6" s="1"/>
  <c r="C55" i="6"/>
  <c r="F55" i="6"/>
  <c r="G55" i="6"/>
  <c r="H55" i="6"/>
  <c r="I55" i="6"/>
  <c r="C56" i="6"/>
  <c r="M56" i="6"/>
  <c r="N56" i="6" s="1"/>
  <c r="J56" i="6" s="1"/>
  <c r="C57" i="6"/>
  <c r="G57" i="6"/>
  <c r="H57" i="6"/>
  <c r="I57" i="6"/>
  <c r="K57" i="6"/>
  <c r="M57" i="6"/>
  <c r="N57" i="6" s="1"/>
  <c r="J57" i="6" s="1"/>
  <c r="C58" i="6"/>
  <c r="F58" i="6"/>
  <c r="H58" i="6"/>
  <c r="H73" i="6" s="1"/>
  <c r="I58" i="6"/>
  <c r="M58" i="6"/>
  <c r="N58" i="6" s="1"/>
  <c r="J58" i="6" s="1"/>
  <c r="C59" i="6"/>
  <c r="D59" i="6"/>
  <c r="E59" i="6"/>
  <c r="F59" i="6"/>
  <c r="G59" i="6"/>
  <c r="H59" i="6"/>
  <c r="I59" i="6"/>
  <c r="M59" i="6"/>
  <c r="N59" i="6" s="1"/>
  <c r="J59" i="6" s="1"/>
  <c r="C64" i="6"/>
  <c r="F64" i="6"/>
  <c r="G64" i="6"/>
  <c r="H64" i="6"/>
  <c r="I64" i="6"/>
  <c r="M64" i="6"/>
  <c r="N64" i="6" s="1"/>
  <c r="J64" i="6" s="1"/>
  <c r="C65" i="6"/>
  <c r="F65" i="6"/>
  <c r="G65" i="6"/>
  <c r="I65" i="6"/>
  <c r="C66" i="6"/>
  <c r="D66" i="6"/>
  <c r="D78" i="6" s="1"/>
  <c r="E66" i="6"/>
  <c r="E78" i="6" s="1"/>
  <c r="G66" i="6"/>
  <c r="H66" i="6"/>
  <c r="I66" i="6"/>
  <c r="M66" i="6"/>
  <c r="N66" i="6" s="1"/>
  <c r="J66" i="6" s="1"/>
  <c r="C69" i="6"/>
  <c r="F69" i="6"/>
  <c r="G69" i="6"/>
  <c r="H69" i="6"/>
  <c r="I69" i="6"/>
  <c r="M69" i="6"/>
  <c r="N69" i="6" s="1"/>
  <c r="J69" i="6" s="1"/>
  <c r="C70" i="6"/>
  <c r="F70" i="6"/>
  <c r="G70" i="6"/>
  <c r="H70" i="6"/>
  <c r="I70" i="6"/>
  <c r="M70" i="6"/>
  <c r="N70" i="6" s="1"/>
  <c r="J70" i="6" s="1"/>
  <c r="C71" i="6"/>
  <c r="F71" i="6"/>
  <c r="G71" i="6"/>
  <c r="H71" i="6"/>
  <c r="C72" i="6"/>
  <c r="F72" i="6"/>
  <c r="N72" i="6" s="1"/>
  <c r="J72" i="6" s="1"/>
  <c r="G72" i="6"/>
  <c r="H72" i="6"/>
  <c r="I72" i="6"/>
  <c r="C73" i="6"/>
  <c r="F73" i="6"/>
  <c r="I73" i="6"/>
  <c r="C74" i="6"/>
  <c r="D74" i="6"/>
  <c r="E74" i="6"/>
  <c r="F74" i="6"/>
  <c r="G74" i="6"/>
  <c r="H74" i="6"/>
  <c r="I74" i="6"/>
  <c r="M74" i="6"/>
  <c r="N74" i="6"/>
  <c r="J74" i="6" s="1"/>
  <c r="C75" i="6"/>
  <c r="D75" i="6"/>
  <c r="E75" i="6"/>
  <c r="E86" i="6" s="1"/>
  <c r="F75" i="6"/>
  <c r="G75" i="6"/>
  <c r="H75" i="6"/>
  <c r="I75" i="6"/>
  <c r="J75" i="6"/>
  <c r="M75" i="6"/>
  <c r="M86" i="6" s="1"/>
  <c r="N75" i="6"/>
  <c r="C76" i="6"/>
  <c r="F76" i="6"/>
  <c r="G76" i="6"/>
  <c r="H76" i="6"/>
  <c r="I76" i="6"/>
  <c r="M76" i="6"/>
  <c r="N76" i="6" s="1"/>
  <c r="J76" i="6" s="1"/>
  <c r="C77" i="6"/>
  <c r="C78" i="6" s="1"/>
  <c r="C79" i="6" s="1"/>
  <c r="D77" i="6"/>
  <c r="E77" i="6"/>
  <c r="F77" i="6"/>
  <c r="H77" i="6"/>
  <c r="I77" i="6"/>
  <c r="M77" i="6"/>
  <c r="N77" i="6" s="1"/>
  <c r="J77" i="6" s="1"/>
  <c r="F78" i="6"/>
  <c r="G78" i="6"/>
  <c r="H78" i="6"/>
  <c r="I78" i="6"/>
  <c r="M78" i="6"/>
  <c r="N78" i="6" s="1"/>
  <c r="J78" i="6" s="1"/>
  <c r="D79" i="6"/>
  <c r="E79" i="6"/>
  <c r="F79" i="6"/>
  <c r="G79" i="6"/>
  <c r="H79" i="6"/>
  <c r="I79" i="6"/>
  <c r="C83" i="6"/>
  <c r="D83" i="6"/>
  <c r="E83" i="6"/>
  <c r="F83" i="6"/>
  <c r="G83" i="6"/>
  <c r="H83" i="6"/>
  <c r="I83" i="6"/>
  <c r="J83" i="6"/>
  <c r="M83" i="6"/>
  <c r="N83" i="6" s="1"/>
  <c r="C84" i="6"/>
  <c r="D84" i="6"/>
  <c r="E84" i="6"/>
  <c r="F84" i="6"/>
  <c r="G84" i="6"/>
  <c r="H84" i="6"/>
  <c r="I84" i="6"/>
  <c r="J84" i="6"/>
  <c r="M84" i="6"/>
  <c r="N84" i="6" s="1"/>
  <c r="C85" i="6"/>
  <c r="D85" i="6"/>
  <c r="E85" i="6"/>
  <c r="F85" i="6"/>
  <c r="G85" i="6"/>
  <c r="H85" i="6"/>
  <c r="I85" i="6"/>
  <c r="N85" i="6" s="1"/>
  <c r="M85" i="6"/>
  <c r="C86" i="6"/>
  <c r="D86" i="6"/>
  <c r="F86" i="6"/>
  <c r="G86" i="6"/>
  <c r="H86" i="6"/>
  <c r="I86" i="6"/>
  <c r="N86" i="6"/>
  <c r="N71" i="6" l="1"/>
  <c r="J71" i="6" s="1"/>
  <c r="G77" i="6"/>
  <c r="G73" i="6"/>
  <c r="M73" i="6"/>
  <c r="N73" i="6" s="1"/>
  <c r="J73" i="6" s="1"/>
  <c r="M65" i="6"/>
  <c r="N65" i="6" s="1"/>
  <c r="J65" i="6" s="1"/>
  <c r="N38" i="6"/>
  <c r="J38" i="6" s="1"/>
  <c r="N45" i="6"/>
  <c r="J45" i="6" s="1"/>
  <c r="N44" i="6"/>
  <c r="J44" i="6" s="1"/>
  <c r="M79" i="6"/>
  <c r="N79" i="6" s="1"/>
  <c r="J79" i="6" s="1"/>
  <c r="C7" i="4"/>
  <c r="N7" i="4"/>
  <c r="J7" i="4" s="1"/>
  <c r="C8" i="4"/>
  <c r="N8" i="4"/>
  <c r="J8" i="4" s="1"/>
  <c r="J83" i="4" s="1"/>
  <c r="C9" i="4"/>
  <c r="J9" i="4"/>
  <c r="N9" i="4"/>
  <c r="C10" i="4"/>
  <c r="N10" i="4"/>
  <c r="J10" i="4" s="1"/>
  <c r="C11" i="4"/>
  <c r="N11" i="4"/>
  <c r="J11" i="4" s="1"/>
  <c r="C12" i="4"/>
  <c r="J12" i="4"/>
  <c r="N12" i="4"/>
  <c r="C13" i="4"/>
  <c r="N13" i="4"/>
  <c r="J13" i="4" s="1"/>
  <c r="J85" i="4" s="1"/>
  <c r="C14" i="4"/>
  <c r="J14" i="4"/>
  <c r="N14" i="4"/>
  <c r="C15" i="4"/>
  <c r="N15" i="4"/>
  <c r="J15" i="4" s="1"/>
  <c r="C19" i="4"/>
  <c r="F19" i="4"/>
  <c r="G19" i="4"/>
  <c r="H19" i="4"/>
  <c r="I19" i="4"/>
  <c r="N19" i="4" s="1"/>
  <c r="J19" i="4" s="1"/>
  <c r="M19" i="4"/>
  <c r="C20" i="4"/>
  <c r="F20" i="4"/>
  <c r="G20" i="4"/>
  <c r="I20" i="4"/>
  <c r="M20" i="4"/>
  <c r="N20" i="4" s="1"/>
  <c r="J20" i="4" s="1"/>
  <c r="C21" i="4"/>
  <c r="N21" i="4"/>
  <c r="J21" i="4" s="1"/>
  <c r="C22" i="4"/>
  <c r="F22" i="4"/>
  <c r="G22" i="4"/>
  <c r="I22" i="4"/>
  <c r="M22" i="4"/>
  <c r="N22" i="4" s="1"/>
  <c r="J22" i="4" s="1"/>
  <c r="C23" i="4"/>
  <c r="N23" i="4"/>
  <c r="J23" i="4" s="1"/>
  <c r="C27" i="4"/>
  <c r="F27" i="4"/>
  <c r="N27" i="4" s="1"/>
  <c r="J27" i="4" s="1"/>
  <c r="G27" i="4"/>
  <c r="I27" i="4"/>
  <c r="C28" i="4"/>
  <c r="F28" i="4"/>
  <c r="N28" i="4" s="1"/>
  <c r="J28" i="4" s="1"/>
  <c r="G28" i="4"/>
  <c r="H28" i="4"/>
  <c r="I28" i="4"/>
  <c r="M28" i="4"/>
  <c r="C29" i="4"/>
  <c r="D29" i="4"/>
  <c r="E29" i="4"/>
  <c r="F29" i="4"/>
  <c r="G29" i="4"/>
  <c r="H29" i="4"/>
  <c r="I29" i="4"/>
  <c r="M29" i="4"/>
  <c r="N29" i="4"/>
  <c r="J29" i="4" s="1"/>
  <c r="C30" i="4"/>
  <c r="F30" i="4"/>
  <c r="G30" i="4"/>
  <c r="H30" i="4"/>
  <c r="I30" i="4"/>
  <c r="M30" i="4"/>
  <c r="N30" i="4"/>
  <c r="J30" i="4" s="1"/>
  <c r="C31" i="4"/>
  <c r="J31" i="4"/>
  <c r="N31" i="4"/>
  <c r="C36" i="4"/>
  <c r="N36" i="4"/>
  <c r="J36" i="4" s="1"/>
  <c r="J86" i="4" s="1"/>
  <c r="C37" i="4"/>
  <c r="N37" i="4"/>
  <c r="J37" i="4" s="1"/>
  <c r="C38" i="4"/>
  <c r="F38" i="4"/>
  <c r="G38" i="4"/>
  <c r="H38" i="4"/>
  <c r="I38" i="4"/>
  <c r="M38" i="4"/>
  <c r="M65" i="4" s="1"/>
  <c r="N65" i="4" s="1"/>
  <c r="J65" i="4" s="1"/>
  <c r="N38" i="4"/>
  <c r="J38" i="4" s="1"/>
  <c r="C39" i="4"/>
  <c r="N39" i="4"/>
  <c r="J39" i="4" s="1"/>
  <c r="C43" i="4"/>
  <c r="F43" i="4"/>
  <c r="G43" i="4"/>
  <c r="H43" i="4"/>
  <c r="I43" i="4"/>
  <c r="N43" i="4" s="1"/>
  <c r="J43" i="4" s="1"/>
  <c r="M43" i="4"/>
  <c r="C44" i="4"/>
  <c r="D44" i="4"/>
  <c r="E44" i="4"/>
  <c r="F44" i="4"/>
  <c r="F53" i="4" s="1"/>
  <c r="G44" i="4"/>
  <c r="H44" i="4"/>
  <c r="I44" i="4"/>
  <c r="M44" i="4"/>
  <c r="N44" i="4" s="1"/>
  <c r="J44" i="4" s="1"/>
  <c r="C45" i="4"/>
  <c r="F45" i="4"/>
  <c r="G45" i="4"/>
  <c r="H45" i="4"/>
  <c r="I45" i="4"/>
  <c r="M45" i="4"/>
  <c r="N45" i="4" s="1"/>
  <c r="J45" i="4" s="1"/>
  <c r="C46" i="4"/>
  <c r="M46" i="4"/>
  <c r="N46" i="4" s="1"/>
  <c r="J46" i="4" s="1"/>
  <c r="C47" i="4"/>
  <c r="F47" i="4"/>
  <c r="F58" i="4" s="1"/>
  <c r="G47" i="4"/>
  <c r="I47" i="4"/>
  <c r="M47" i="4"/>
  <c r="M73" i="4" s="1"/>
  <c r="N47" i="4"/>
  <c r="J47" i="4" s="1"/>
  <c r="C48" i="4"/>
  <c r="D48" i="4"/>
  <c r="E48" i="4"/>
  <c r="F48" i="4"/>
  <c r="G48" i="4"/>
  <c r="H48" i="4"/>
  <c r="I48" i="4"/>
  <c r="M48" i="4"/>
  <c r="N48" i="4" s="1"/>
  <c r="J48" i="4" s="1"/>
  <c r="C52" i="4"/>
  <c r="D52" i="4"/>
  <c r="E52" i="4"/>
  <c r="F52" i="4"/>
  <c r="G52" i="4"/>
  <c r="H52" i="4"/>
  <c r="I52" i="4"/>
  <c r="M52" i="4"/>
  <c r="N52" i="4" s="1"/>
  <c r="J52" i="4" s="1"/>
  <c r="C53" i="4"/>
  <c r="G53" i="4"/>
  <c r="H53" i="4"/>
  <c r="I53" i="4"/>
  <c r="M53" i="4"/>
  <c r="N53" i="4" s="1"/>
  <c r="J53" i="4" s="1"/>
  <c r="C54" i="4"/>
  <c r="F54" i="4"/>
  <c r="G54" i="4"/>
  <c r="H54" i="4"/>
  <c r="I54" i="4"/>
  <c r="M54" i="4"/>
  <c r="N54" i="4" s="1"/>
  <c r="J54" i="4" s="1"/>
  <c r="C55" i="4"/>
  <c r="F55" i="4"/>
  <c r="N55" i="4" s="1"/>
  <c r="J55" i="4" s="1"/>
  <c r="G55" i="4"/>
  <c r="H55" i="4"/>
  <c r="I55" i="4"/>
  <c r="M55" i="4"/>
  <c r="C56" i="4"/>
  <c r="C57" i="4"/>
  <c r="G57" i="4"/>
  <c r="H57" i="4"/>
  <c r="I57" i="4"/>
  <c r="K57" i="4"/>
  <c r="M57" i="4"/>
  <c r="N57" i="4"/>
  <c r="J57" i="4" s="1"/>
  <c r="C58" i="4"/>
  <c r="G58" i="4"/>
  <c r="G73" i="4" s="1"/>
  <c r="H58" i="4"/>
  <c r="I58" i="4"/>
  <c r="M58" i="4"/>
  <c r="C59" i="4"/>
  <c r="D59" i="4"/>
  <c r="E59" i="4"/>
  <c r="F59" i="4"/>
  <c r="G59" i="4"/>
  <c r="H59" i="4"/>
  <c r="I59" i="4"/>
  <c r="M59" i="4"/>
  <c r="N59" i="4" s="1"/>
  <c r="J59" i="4" s="1"/>
  <c r="C64" i="4"/>
  <c r="F64" i="4"/>
  <c r="G64" i="4"/>
  <c r="H64" i="4"/>
  <c r="I64" i="4"/>
  <c r="M64" i="4"/>
  <c r="N64" i="4" s="1"/>
  <c r="J64" i="4" s="1"/>
  <c r="C65" i="4"/>
  <c r="F65" i="4"/>
  <c r="G65" i="4"/>
  <c r="H65" i="4"/>
  <c r="I65" i="4"/>
  <c r="C66" i="4"/>
  <c r="D66" i="4"/>
  <c r="D78" i="4" s="1"/>
  <c r="E66" i="4"/>
  <c r="G66" i="4"/>
  <c r="G78" i="4" s="1"/>
  <c r="H66" i="4"/>
  <c r="I66" i="4"/>
  <c r="I78" i="4" s="1"/>
  <c r="M66" i="4"/>
  <c r="C69" i="4"/>
  <c r="F69" i="4"/>
  <c r="G69" i="4"/>
  <c r="H69" i="4"/>
  <c r="I69" i="4"/>
  <c r="N69" i="4" s="1"/>
  <c r="J69" i="4" s="1"/>
  <c r="M69" i="4"/>
  <c r="C70" i="4"/>
  <c r="F70" i="4"/>
  <c r="G70" i="4"/>
  <c r="H70" i="4"/>
  <c r="I70" i="4"/>
  <c r="N70" i="4" s="1"/>
  <c r="J70" i="4" s="1"/>
  <c r="M70" i="4"/>
  <c r="C71" i="4"/>
  <c r="F71" i="4"/>
  <c r="G71" i="4"/>
  <c r="H71" i="4"/>
  <c r="I71" i="4"/>
  <c r="C72" i="4"/>
  <c r="F72" i="4"/>
  <c r="G72" i="4"/>
  <c r="H72" i="4"/>
  <c r="I72" i="4"/>
  <c r="N72" i="4" s="1"/>
  <c r="J72" i="4" s="1"/>
  <c r="C73" i="4"/>
  <c r="H73" i="4"/>
  <c r="I73" i="4"/>
  <c r="C74" i="4"/>
  <c r="D74" i="4"/>
  <c r="E74" i="4"/>
  <c r="F74" i="4"/>
  <c r="N74" i="4" s="1"/>
  <c r="J74" i="4" s="1"/>
  <c r="G74" i="4"/>
  <c r="H74" i="4"/>
  <c r="I74" i="4"/>
  <c r="M74" i="4"/>
  <c r="C75" i="4"/>
  <c r="D75" i="4"/>
  <c r="D86" i="4" s="1"/>
  <c r="E75" i="4"/>
  <c r="E86" i="4" s="1"/>
  <c r="F75" i="4"/>
  <c r="F86" i="4" s="1"/>
  <c r="G75" i="4"/>
  <c r="H75" i="4"/>
  <c r="I75" i="4"/>
  <c r="J75" i="4"/>
  <c r="M75" i="4"/>
  <c r="N75" i="4"/>
  <c r="C76" i="4"/>
  <c r="F76" i="4"/>
  <c r="N76" i="4" s="1"/>
  <c r="J76" i="4" s="1"/>
  <c r="G76" i="4"/>
  <c r="H76" i="4"/>
  <c r="I76" i="4"/>
  <c r="M76" i="4"/>
  <c r="C77" i="4"/>
  <c r="C78" i="4" s="1"/>
  <c r="C79" i="4" s="1"/>
  <c r="D77" i="4"/>
  <c r="E77" i="4"/>
  <c r="G77" i="4"/>
  <c r="H77" i="4"/>
  <c r="I77" i="4"/>
  <c r="M77" i="4"/>
  <c r="E78" i="4"/>
  <c r="F78" i="4"/>
  <c r="H78" i="4"/>
  <c r="M78" i="4"/>
  <c r="N78" i="4" s="1"/>
  <c r="J78" i="4" s="1"/>
  <c r="D79" i="4"/>
  <c r="E79" i="4"/>
  <c r="F79" i="4"/>
  <c r="N79" i="4" s="1"/>
  <c r="J79" i="4" s="1"/>
  <c r="G79" i="4"/>
  <c r="H79" i="4"/>
  <c r="I79" i="4"/>
  <c r="M79" i="4"/>
  <c r="C83" i="4"/>
  <c r="D83" i="4"/>
  <c r="E83" i="4"/>
  <c r="F83" i="4"/>
  <c r="N83" i="4" s="1"/>
  <c r="G83" i="4"/>
  <c r="H83" i="4"/>
  <c r="I83" i="4"/>
  <c r="M83" i="4"/>
  <c r="C84" i="4"/>
  <c r="D84" i="4"/>
  <c r="E84" i="4"/>
  <c r="F84" i="4"/>
  <c r="G84" i="4"/>
  <c r="H84" i="4"/>
  <c r="I84" i="4"/>
  <c r="J84" i="4"/>
  <c r="C85" i="4"/>
  <c r="D85" i="4"/>
  <c r="E85" i="4"/>
  <c r="F85" i="4"/>
  <c r="G85" i="4"/>
  <c r="H85" i="4"/>
  <c r="I85" i="4"/>
  <c r="M85" i="4"/>
  <c r="N85" i="4" s="1"/>
  <c r="C86" i="4"/>
  <c r="G86" i="4"/>
  <c r="H86" i="4"/>
  <c r="I86" i="4"/>
  <c r="M86" i="4"/>
  <c r="N86" i="4"/>
  <c r="C7" i="3"/>
  <c r="J7" i="3"/>
  <c r="N7" i="3"/>
  <c r="C8" i="3"/>
  <c r="J8" i="3"/>
  <c r="N8" i="3"/>
  <c r="C9" i="3"/>
  <c r="N9" i="3"/>
  <c r="J9" i="3" s="1"/>
  <c r="C10" i="3"/>
  <c r="N10" i="3"/>
  <c r="J10" i="3" s="1"/>
  <c r="C11" i="3"/>
  <c r="N11" i="3"/>
  <c r="J11" i="3" s="1"/>
  <c r="C12" i="3"/>
  <c r="N12" i="3"/>
  <c r="J12" i="3" s="1"/>
  <c r="C13" i="3"/>
  <c r="N13" i="3"/>
  <c r="J13" i="3" s="1"/>
  <c r="J85" i="3" s="1"/>
  <c r="C14" i="3"/>
  <c r="J14" i="3"/>
  <c r="N14" i="3"/>
  <c r="C15" i="3"/>
  <c r="J15" i="3"/>
  <c r="N15" i="3"/>
  <c r="C19" i="3"/>
  <c r="F19" i="3"/>
  <c r="G19" i="3"/>
  <c r="H19" i="3"/>
  <c r="I19" i="3"/>
  <c r="M19" i="3"/>
  <c r="N19" i="3" s="1"/>
  <c r="J19" i="3" s="1"/>
  <c r="C20" i="3"/>
  <c r="F20" i="3"/>
  <c r="G20" i="3"/>
  <c r="I20" i="3"/>
  <c r="M20" i="3"/>
  <c r="N20" i="3"/>
  <c r="J20" i="3" s="1"/>
  <c r="C21" i="3"/>
  <c r="N21" i="3"/>
  <c r="J21" i="3" s="1"/>
  <c r="C22" i="3"/>
  <c r="F22" i="3"/>
  <c r="G22" i="3"/>
  <c r="I22" i="3"/>
  <c r="M22" i="3"/>
  <c r="N22" i="3" s="1"/>
  <c r="J22" i="3" s="1"/>
  <c r="C23" i="3"/>
  <c r="N23" i="3"/>
  <c r="J23" i="3" s="1"/>
  <c r="C27" i="3"/>
  <c r="F27" i="3"/>
  <c r="N27" i="3" s="1"/>
  <c r="J27" i="3" s="1"/>
  <c r="G27" i="3"/>
  <c r="I27" i="3"/>
  <c r="C28" i="3"/>
  <c r="F28" i="3"/>
  <c r="G28" i="3"/>
  <c r="H28" i="3"/>
  <c r="I28" i="3"/>
  <c r="N28" i="3" s="1"/>
  <c r="J28" i="3" s="1"/>
  <c r="M28" i="3"/>
  <c r="C29" i="3"/>
  <c r="D29" i="3"/>
  <c r="E29" i="3"/>
  <c r="F29" i="3"/>
  <c r="N29" i="3" s="1"/>
  <c r="J29" i="3" s="1"/>
  <c r="G29" i="3"/>
  <c r="H29" i="3"/>
  <c r="I29" i="3"/>
  <c r="M29" i="3"/>
  <c r="C30" i="3"/>
  <c r="N30" i="3"/>
  <c r="J30" i="3" s="1"/>
  <c r="C35" i="3"/>
  <c r="N35" i="3"/>
  <c r="J35" i="3" s="1"/>
  <c r="J86" i="3" s="1"/>
  <c r="C36" i="3"/>
  <c r="J36" i="3"/>
  <c r="N36" i="3"/>
  <c r="C37" i="3"/>
  <c r="F37" i="3"/>
  <c r="F65" i="3" s="1"/>
  <c r="N65" i="3" s="1"/>
  <c r="J65" i="3" s="1"/>
  <c r="G37" i="3"/>
  <c r="G65" i="3" s="1"/>
  <c r="H37" i="3"/>
  <c r="I37" i="3"/>
  <c r="M37" i="3"/>
  <c r="N37" i="3" s="1"/>
  <c r="J37" i="3" s="1"/>
  <c r="C38" i="3"/>
  <c r="N38" i="3"/>
  <c r="J38" i="3" s="1"/>
  <c r="C42" i="3"/>
  <c r="F42" i="3"/>
  <c r="G42" i="3"/>
  <c r="H42" i="3"/>
  <c r="I42" i="3"/>
  <c r="M42" i="3"/>
  <c r="N42" i="3"/>
  <c r="J42" i="3" s="1"/>
  <c r="C43" i="3"/>
  <c r="D43" i="3"/>
  <c r="E43" i="3"/>
  <c r="F43" i="3"/>
  <c r="F52" i="3" s="1"/>
  <c r="G43" i="3"/>
  <c r="H43" i="3"/>
  <c r="H52" i="3" s="1"/>
  <c r="I43" i="3"/>
  <c r="I52" i="3" s="1"/>
  <c r="M43" i="3"/>
  <c r="C44" i="3"/>
  <c r="F44" i="3"/>
  <c r="G44" i="3"/>
  <c r="H44" i="3"/>
  <c r="I44" i="3"/>
  <c r="N44" i="3" s="1"/>
  <c r="J44" i="3" s="1"/>
  <c r="M44" i="3"/>
  <c r="C45" i="3"/>
  <c r="M45" i="3"/>
  <c r="N45" i="3"/>
  <c r="J45" i="3" s="1"/>
  <c r="C46" i="3"/>
  <c r="F46" i="3"/>
  <c r="F57" i="3" s="1"/>
  <c r="G46" i="3"/>
  <c r="I46" i="3"/>
  <c r="M46" i="3"/>
  <c r="N46" i="3" s="1"/>
  <c r="J46" i="3" s="1"/>
  <c r="C47" i="3"/>
  <c r="D47" i="3"/>
  <c r="E47" i="3"/>
  <c r="F47" i="3"/>
  <c r="G47" i="3"/>
  <c r="H47" i="3"/>
  <c r="I47" i="3"/>
  <c r="M47" i="3"/>
  <c r="N47" i="3"/>
  <c r="J47" i="3" s="1"/>
  <c r="C51" i="3"/>
  <c r="D51" i="3"/>
  <c r="E51" i="3"/>
  <c r="F51" i="3"/>
  <c r="G51" i="3"/>
  <c r="H51" i="3"/>
  <c r="I51" i="3"/>
  <c r="M51" i="3"/>
  <c r="N51" i="3" s="1"/>
  <c r="J51" i="3" s="1"/>
  <c r="C52" i="3"/>
  <c r="G52" i="3"/>
  <c r="M52" i="3"/>
  <c r="C53" i="3"/>
  <c r="F53" i="3"/>
  <c r="G53" i="3"/>
  <c r="H53" i="3"/>
  <c r="I53" i="3"/>
  <c r="M53" i="3"/>
  <c r="M63" i="3" s="1"/>
  <c r="N63" i="3" s="1"/>
  <c r="J63" i="3" s="1"/>
  <c r="C54" i="3"/>
  <c r="F54" i="3"/>
  <c r="G54" i="3"/>
  <c r="H54" i="3"/>
  <c r="I54" i="3"/>
  <c r="M54" i="3"/>
  <c r="N54" i="3" s="1"/>
  <c r="J54" i="3" s="1"/>
  <c r="C55" i="3"/>
  <c r="M55" i="3"/>
  <c r="N55" i="3" s="1"/>
  <c r="J55" i="3" s="1"/>
  <c r="C56" i="3"/>
  <c r="G56" i="3"/>
  <c r="H56" i="3"/>
  <c r="I56" i="3"/>
  <c r="K56" i="3"/>
  <c r="M56" i="3"/>
  <c r="N56" i="3" s="1"/>
  <c r="J56" i="3" s="1"/>
  <c r="C57" i="3"/>
  <c r="G57" i="3"/>
  <c r="G73" i="3" s="1"/>
  <c r="H57" i="3"/>
  <c r="H73" i="3" s="1"/>
  <c r="I57" i="3"/>
  <c r="M57" i="3"/>
  <c r="N57" i="3" s="1"/>
  <c r="J57" i="3" s="1"/>
  <c r="C58" i="3"/>
  <c r="D58" i="3"/>
  <c r="E58" i="3"/>
  <c r="F58" i="3"/>
  <c r="G58" i="3"/>
  <c r="H58" i="3"/>
  <c r="I58" i="3"/>
  <c r="M58" i="3"/>
  <c r="N58" i="3"/>
  <c r="J58" i="3" s="1"/>
  <c r="C63" i="3"/>
  <c r="F63" i="3"/>
  <c r="G63" i="3"/>
  <c r="H63" i="3"/>
  <c r="I63" i="3"/>
  <c r="C64" i="3"/>
  <c r="F64" i="3"/>
  <c r="G64" i="3"/>
  <c r="H64" i="3"/>
  <c r="I64" i="3"/>
  <c r="J64" i="3"/>
  <c r="M64" i="3"/>
  <c r="N64" i="3"/>
  <c r="C65" i="3"/>
  <c r="H65" i="3"/>
  <c r="I65" i="3"/>
  <c r="M65" i="3"/>
  <c r="C66" i="3"/>
  <c r="D66" i="3"/>
  <c r="E66" i="3"/>
  <c r="G66" i="3"/>
  <c r="H66" i="3"/>
  <c r="I66" i="3"/>
  <c r="I78" i="3" s="1"/>
  <c r="M66" i="3"/>
  <c r="M78" i="3" s="1"/>
  <c r="N66" i="3"/>
  <c r="J66" i="3" s="1"/>
  <c r="C69" i="3"/>
  <c r="F69" i="3"/>
  <c r="G69" i="3"/>
  <c r="H69" i="3"/>
  <c r="I69" i="3"/>
  <c r="M69" i="3"/>
  <c r="N69" i="3"/>
  <c r="J69" i="3" s="1"/>
  <c r="C70" i="3"/>
  <c r="F70" i="3"/>
  <c r="G70" i="3"/>
  <c r="H70" i="3"/>
  <c r="I70" i="3"/>
  <c r="M70" i="3"/>
  <c r="N70" i="3"/>
  <c r="J70" i="3" s="1"/>
  <c r="C71" i="3"/>
  <c r="H71" i="3"/>
  <c r="I71" i="3"/>
  <c r="M71" i="3"/>
  <c r="C72" i="3"/>
  <c r="F72" i="3"/>
  <c r="G72" i="3"/>
  <c r="H72" i="3"/>
  <c r="I72" i="3"/>
  <c r="N72" i="3"/>
  <c r="J72" i="3" s="1"/>
  <c r="C73" i="3"/>
  <c r="I73" i="3"/>
  <c r="M73" i="3"/>
  <c r="C74" i="3"/>
  <c r="D74" i="3"/>
  <c r="E74" i="3"/>
  <c r="F74" i="3"/>
  <c r="G74" i="3"/>
  <c r="H74" i="3"/>
  <c r="I74" i="3"/>
  <c r="M74" i="3"/>
  <c r="N74" i="3" s="1"/>
  <c r="J74" i="3" s="1"/>
  <c r="C75" i="3"/>
  <c r="D75" i="3"/>
  <c r="E75" i="3"/>
  <c r="E86" i="3" s="1"/>
  <c r="F75" i="3"/>
  <c r="F86" i="3" s="1"/>
  <c r="G75" i="3"/>
  <c r="G86" i="3" s="1"/>
  <c r="H75" i="3"/>
  <c r="I75" i="3"/>
  <c r="I86" i="3" s="1"/>
  <c r="M75" i="3"/>
  <c r="C76" i="3"/>
  <c r="F76" i="3"/>
  <c r="G76" i="3"/>
  <c r="H76" i="3"/>
  <c r="I76" i="3"/>
  <c r="M76" i="3"/>
  <c r="N76" i="3" s="1"/>
  <c r="J76" i="3" s="1"/>
  <c r="C77" i="3"/>
  <c r="D77" i="3"/>
  <c r="E77" i="3"/>
  <c r="G77" i="3"/>
  <c r="H77" i="3"/>
  <c r="I77" i="3"/>
  <c r="M77" i="3"/>
  <c r="C78" i="3"/>
  <c r="D78" i="3"/>
  <c r="E78" i="3"/>
  <c r="F78" i="3"/>
  <c r="G78" i="3"/>
  <c r="H78" i="3"/>
  <c r="C79" i="3"/>
  <c r="D79" i="3"/>
  <c r="E79" i="3"/>
  <c r="F79" i="3"/>
  <c r="G79" i="3"/>
  <c r="H79" i="3"/>
  <c r="I79" i="3"/>
  <c r="M79" i="3"/>
  <c r="N79" i="3"/>
  <c r="J79" i="3" s="1"/>
  <c r="C83" i="3"/>
  <c r="D83" i="3"/>
  <c r="E83" i="3"/>
  <c r="F83" i="3"/>
  <c r="G83" i="3"/>
  <c r="H83" i="3"/>
  <c r="I83" i="3"/>
  <c r="J83" i="3"/>
  <c r="M83" i="3"/>
  <c r="N83" i="3" s="1"/>
  <c r="C84" i="3"/>
  <c r="D84" i="3"/>
  <c r="E84" i="3"/>
  <c r="F84" i="3"/>
  <c r="N84" i="3" s="1"/>
  <c r="G84" i="3"/>
  <c r="H84" i="3"/>
  <c r="I84" i="3"/>
  <c r="M84" i="3"/>
  <c r="C85" i="3"/>
  <c r="D85" i="3"/>
  <c r="E85" i="3"/>
  <c r="F85" i="3"/>
  <c r="N85" i="3" s="1"/>
  <c r="G85" i="3"/>
  <c r="H85" i="3"/>
  <c r="I85" i="3"/>
  <c r="M85" i="3"/>
  <c r="C86" i="3"/>
  <c r="D86" i="3"/>
  <c r="H86" i="3"/>
  <c r="M86" i="3"/>
  <c r="N86" i="3"/>
  <c r="C7" i="2"/>
  <c r="N7" i="2"/>
  <c r="J7" i="2" s="1"/>
  <c r="C8" i="2"/>
  <c r="J8" i="2"/>
  <c r="N8" i="2"/>
  <c r="C9" i="2"/>
  <c r="N9" i="2"/>
  <c r="J9" i="2" s="1"/>
  <c r="C10" i="2"/>
  <c r="N10" i="2"/>
  <c r="J10" i="2" s="1"/>
  <c r="C11" i="2"/>
  <c r="J11" i="2"/>
  <c r="N11" i="2"/>
  <c r="C12" i="2"/>
  <c r="N12" i="2"/>
  <c r="J12" i="2" s="1"/>
  <c r="C13" i="2"/>
  <c r="J13" i="2"/>
  <c r="J85" i="2" s="1"/>
  <c r="N13" i="2"/>
  <c r="C14" i="2"/>
  <c r="J14" i="2"/>
  <c r="N14" i="2"/>
  <c r="C15" i="2"/>
  <c r="N15" i="2"/>
  <c r="J15" i="2" s="1"/>
  <c r="C19" i="2"/>
  <c r="F19" i="2"/>
  <c r="N19" i="2" s="1"/>
  <c r="J19" i="2" s="1"/>
  <c r="G19" i="2"/>
  <c r="H19" i="2"/>
  <c r="I19" i="2"/>
  <c r="M19" i="2"/>
  <c r="C20" i="2"/>
  <c r="F20" i="2"/>
  <c r="N20" i="2" s="1"/>
  <c r="J20" i="2" s="1"/>
  <c r="G20" i="2"/>
  <c r="I20" i="2"/>
  <c r="M20" i="2"/>
  <c r="C21" i="2"/>
  <c r="J21" i="2"/>
  <c r="N21" i="2"/>
  <c r="C22" i="2"/>
  <c r="F22" i="2"/>
  <c r="G22" i="2"/>
  <c r="I22" i="2"/>
  <c r="M22" i="2"/>
  <c r="N22" i="2"/>
  <c r="J22" i="2" s="1"/>
  <c r="C23" i="2"/>
  <c r="J23" i="2"/>
  <c r="N23" i="2"/>
  <c r="C27" i="2"/>
  <c r="F27" i="2"/>
  <c r="G27" i="2"/>
  <c r="I27" i="2"/>
  <c r="J27" i="2"/>
  <c r="N27" i="2"/>
  <c r="C28" i="2"/>
  <c r="F28" i="2"/>
  <c r="G28" i="2"/>
  <c r="H28" i="2"/>
  <c r="I28" i="2"/>
  <c r="M28" i="2"/>
  <c r="N28" i="2" s="1"/>
  <c r="J28" i="2" s="1"/>
  <c r="C29" i="2"/>
  <c r="D29" i="2"/>
  <c r="E29" i="2"/>
  <c r="F29" i="2"/>
  <c r="G29" i="2"/>
  <c r="H29" i="2"/>
  <c r="I29" i="2"/>
  <c r="M29" i="2"/>
  <c r="N29" i="2" s="1"/>
  <c r="J29" i="2" s="1"/>
  <c r="C30" i="2"/>
  <c r="N30" i="2"/>
  <c r="J30" i="2" s="1"/>
  <c r="C35" i="2"/>
  <c r="J35" i="2"/>
  <c r="J86" i="2" s="1"/>
  <c r="N35" i="2"/>
  <c r="C36" i="2"/>
  <c r="J36" i="2"/>
  <c r="N36" i="2"/>
  <c r="C37" i="2"/>
  <c r="F37" i="2"/>
  <c r="G37" i="2"/>
  <c r="H37" i="2"/>
  <c r="H65" i="2" s="1"/>
  <c r="I37" i="2"/>
  <c r="I65" i="2" s="1"/>
  <c r="N65" i="2" s="1"/>
  <c r="J65" i="2" s="1"/>
  <c r="M37" i="2"/>
  <c r="N37" i="2" s="1"/>
  <c r="J37" i="2" s="1"/>
  <c r="C38" i="2"/>
  <c r="N38" i="2"/>
  <c r="J38" i="2" s="1"/>
  <c r="C42" i="2"/>
  <c r="C51" i="2" s="1"/>
  <c r="F42" i="2"/>
  <c r="N42" i="2" s="1"/>
  <c r="J42" i="2" s="1"/>
  <c r="G42" i="2"/>
  <c r="H42" i="2"/>
  <c r="I42" i="2"/>
  <c r="M42" i="2"/>
  <c r="C43" i="2"/>
  <c r="D43" i="2"/>
  <c r="E43" i="2"/>
  <c r="F43" i="2"/>
  <c r="G43" i="2"/>
  <c r="H43" i="2"/>
  <c r="H52" i="2" s="1"/>
  <c r="I43" i="2"/>
  <c r="I52" i="2" s="1"/>
  <c r="M43" i="2"/>
  <c r="N43" i="2" s="1"/>
  <c r="J43" i="2" s="1"/>
  <c r="C44" i="2"/>
  <c r="F44" i="2"/>
  <c r="G44" i="2"/>
  <c r="H44" i="2"/>
  <c r="I44" i="2"/>
  <c r="M44" i="2"/>
  <c r="N44" i="2" s="1"/>
  <c r="J44" i="2" s="1"/>
  <c r="C45" i="2"/>
  <c r="M45" i="2"/>
  <c r="N45" i="2"/>
  <c r="J45" i="2" s="1"/>
  <c r="C46" i="2"/>
  <c r="F46" i="2"/>
  <c r="F57" i="2" s="1"/>
  <c r="G46" i="2"/>
  <c r="G57" i="2" s="1"/>
  <c r="I46" i="2"/>
  <c r="M46" i="2"/>
  <c r="N46" i="2" s="1"/>
  <c r="J46" i="2" s="1"/>
  <c r="C47" i="2"/>
  <c r="D47" i="2"/>
  <c r="E47" i="2"/>
  <c r="F47" i="2"/>
  <c r="N47" i="2" s="1"/>
  <c r="J47" i="2" s="1"/>
  <c r="G47" i="2"/>
  <c r="H47" i="2"/>
  <c r="I47" i="2"/>
  <c r="M47" i="2"/>
  <c r="D51" i="2"/>
  <c r="E51" i="2"/>
  <c r="F51" i="2"/>
  <c r="G51" i="2"/>
  <c r="H51" i="2"/>
  <c r="I51" i="2"/>
  <c r="M51" i="2"/>
  <c r="N51" i="2"/>
  <c r="J51" i="2" s="1"/>
  <c r="C52" i="2"/>
  <c r="F52" i="2"/>
  <c r="G52" i="2"/>
  <c r="C53" i="2"/>
  <c r="F53" i="2"/>
  <c r="G53" i="2"/>
  <c r="H53" i="2"/>
  <c r="I53" i="2"/>
  <c r="M53" i="2"/>
  <c r="M63" i="2" s="1"/>
  <c r="N63" i="2" s="1"/>
  <c r="J63" i="2" s="1"/>
  <c r="N53" i="2"/>
  <c r="J53" i="2" s="1"/>
  <c r="C54" i="2"/>
  <c r="F54" i="2"/>
  <c r="G54" i="2"/>
  <c r="H54" i="2"/>
  <c r="I54" i="2"/>
  <c r="C55" i="2"/>
  <c r="M55" i="2"/>
  <c r="N55" i="2" s="1"/>
  <c r="J55" i="2" s="1"/>
  <c r="C56" i="2"/>
  <c r="G56" i="2"/>
  <c r="H56" i="2"/>
  <c r="I56" i="2"/>
  <c r="K56" i="2"/>
  <c r="M56" i="2"/>
  <c r="N56" i="2" s="1"/>
  <c r="J56" i="2" s="1"/>
  <c r="C57" i="2"/>
  <c r="H57" i="2"/>
  <c r="H73" i="2" s="1"/>
  <c r="I57" i="2"/>
  <c r="I73" i="2" s="1"/>
  <c r="M57" i="2"/>
  <c r="N57" i="2" s="1"/>
  <c r="J57" i="2" s="1"/>
  <c r="C58" i="2"/>
  <c r="D58" i="2"/>
  <c r="E58" i="2"/>
  <c r="F58" i="2"/>
  <c r="N58" i="2" s="1"/>
  <c r="J58" i="2" s="1"/>
  <c r="G58" i="2"/>
  <c r="H58" i="2"/>
  <c r="I58" i="2"/>
  <c r="M58" i="2"/>
  <c r="C63" i="2"/>
  <c r="F63" i="2"/>
  <c r="G63" i="2"/>
  <c r="H63" i="2"/>
  <c r="I63" i="2"/>
  <c r="C64" i="2"/>
  <c r="F64" i="2"/>
  <c r="N64" i="2" s="1"/>
  <c r="J64" i="2" s="1"/>
  <c r="G64" i="2"/>
  <c r="H64" i="2"/>
  <c r="I64" i="2"/>
  <c r="M64" i="2"/>
  <c r="C65" i="2"/>
  <c r="C66" i="2" s="1"/>
  <c r="F65" i="2"/>
  <c r="G65" i="2"/>
  <c r="M65" i="2"/>
  <c r="D66" i="2"/>
  <c r="D78" i="2" s="1"/>
  <c r="E66" i="2"/>
  <c r="E78" i="2" s="1"/>
  <c r="G66" i="2"/>
  <c r="G79" i="2" s="1"/>
  <c r="H66" i="2"/>
  <c r="I66" i="2"/>
  <c r="M66" i="2"/>
  <c r="M78" i="2" s="1"/>
  <c r="N78" i="2" s="1"/>
  <c r="J78" i="2" s="1"/>
  <c r="N66" i="2"/>
  <c r="J66" i="2" s="1"/>
  <c r="C69" i="2"/>
  <c r="F69" i="2"/>
  <c r="N69" i="2" s="1"/>
  <c r="J69" i="2" s="1"/>
  <c r="G69" i="2"/>
  <c r="H69" i="2"/>
  <c r="I69" i="2"/>
  <c r="M69" i="2"/>
  <c r="C70" i="2"/>
  <c r="F70" i="2"/>
  <c r="N70" i="2" s="1"/>
  <c r="J70" i="2" s="1"/>
  <c r="G70" i="2"/>
  <c r="H70" i="2"/>
  <c r="I70" i="2"/>
  <c r="M70" i="2"/>
  <c r="C71" i="2"/>
  <c r="F71" i="2"/>
  <c r="G71" i="2"/>
  <c r="H71" i="2"/>
  <c r="M71" i="2"/>
  <c r="C72" i="2"/>
  <c r="F72" i="2"/>
  <c r="N72" i="2" s="1"/>
  <c r="J72" i="2" s="1"/>
  <c r="G72" i="2"/>
  <c r="H72" i="2"/>
  <c r="I72" i="2"/>
  <c r="C73" i="2"/>
  <c r="M73" i="2"/>
  <c r="C74" i="2"/>
  <c r="D74" i="2"/>
  <c r="E74" i="2"/>
  <c r="F74" i="2"/>
  <c r="G74" i="2"/>
  <c r="H74" i="2"/>
  <c r="I74" i="2"/>
  <c r="M74" i="2"/>
  <c r="N74" i="2"/>
  <c r="J74" i="2" s="1"/>
  <c r="C75" i="2"/>
  <c r="D75" i="2"/>
  <c r="E75" i="2"/>
  <c r="F75" i="2"/>
  <c r="G75" i="2"/>
  <c r="G86" i="2" s="1"/>
  <c r="H75" i="2"/>
  <c r="I75" i="2"/>
  <c r="I86" i="2" s="1"/>
  <c r="M75" i="2"/>
  <c r="M86" i="2" s="1"/>
  <c r="N75" i="2"/>
  <c r="C76" i="2"/>
  <c r="F76" i="2"/>
  <c r="G76" i="2"/>
  <c r="H76" i="2"/>
  <c r="I76" i="2"/>
  <c r="M76" i="2"/>
  <c r="N76" i="2" s="1"/>
  <c r="J76" i="2" s="1"/>
  <c r="C77" i="2"/>
  <c r="D77" i="2"/>
  <c r="E77" i="2"/>
  <c r="H77" i="2"/>
  <c r="I77" i="2"/>
  <c r="M77" i="2"/>
  <c r="C78" i="2"/>
  <c r="F78" i="2"/>
  <c r="G78" i="2"/>
  <c r="H78" i="2"/>
  <c r="I78" i="2"/>
  <c r="C79" i="2"/>
  <c r="D79" i="2"/>
  <c r="E79" i="2"/>
  <c r="F79" i="2"/>
  <c r="H79" i="2"/>
  <c r="I79" i="2"/>
  <c r="M79" i="2"/>
  <c r="N79" i="2"/>
  <c r="J79" i="2" s="1"/>
  <c r="C83" i="2"/>
  <c r="D83" i="2"/>
  <c r="E83" i="2"/>
  <c r="F83" i="2"/>
  <c r="G83" i="2"/>
  <c r="H83" i="2"/>
  <c r="I83" i="2"/>
  <c r="J83" i="2"/>
  <c r="M83" i="2"/>
  <c r="N83" i="2" s="1"/>
  <c r="C84" i="2"/>
  <c r="D84" i="2"/>
  <c r="E84" i="2"/>
  <c r="F84" i="2"/>
  <c r="G84" i="2"/>
  <c r="H84" i="2"/>
  <c r="I84" i="2"/>
  <c r="M84" i="2"/>
  <c r="N84" i="2" s="1"/>
  <c r="C85" i="2"/>
  <c r="D85" i="2"/>
  <c r="E85" i="2"/>
  <c r="F85" i="2"/>
  <c r="N85" i="2" s="1"/>
  <c r="G85" i="2"/>
  <c r="H85" i="2"/>
  <c r="I85" i="2"/>
  <c r="M85" i="2"/>
  <c r="C86" i="2"/>
  <c r="D86" i="2"/>
  <c r="E86" i="2"/>
  <c r="F86" i="2"/>
  <c r="H86" i="2"/>
  <c r="N86" i="2"/>
  <c r="F77" i="4" l="1"/>
  <c r="N77" i="4" s="1"/>
  <c r="J77" i="4" s="1"/>
  <c r="F73" i="4"/>
  <c r="N73" i="4" s="1"/>
  <c r="J73" i="4" s="1"/>
  <c r="N58" i="4"/>
  <c r="J58" i="4" s="1"/>
  <c r="M56" i="4"/>
  <c r="N66" i="4"/>
  <c r="J66" i="4" s="1"/>
  <c r="M71" i="4"/>
  <c r="N71" i="4" s="1"/>
  <c r="J71" i="4" s="1"/>
  <c r="N78" i="3"/>
  <c r="J78" i="3" s="1"/>
  <c r="F73" i="3"/>
  <c r="N73" i="3" s="1"/>
  <c r="J73" i="3" s="1"/>
  <c r="F77" i="3"/>
  <c r="N77" i="3" s="1"/>
  <c r="J77" i="3" s="1"/>
  <c r="J75" i="3"/>
  <c r="J84" i="3"/>
  <c r="N52" i="3"/>
  <c r="J52" i="3" s="1"/>
  <c r="N75" i="3"/>
  <c r="G71" i="3"/>
  <c r="F71" i="3"/>
  <c r="N71" i="3" s="1"/>
  <c r="J71" i="3" s="1"/>
  <c r="N43" i="3"/>
  <c r="J43" i="3" s="1"/>
  <c r="N53" i="3"/>
  <c r="J53" i="3" s="1"/>
  <c r="J84" i="2"/>
  <c r="J75" i="2"/>
  <c r="G73" i="2"/>
  <c r="G77" i="2"/>
  <c r="F77" i="2"/>
  <c r="N77" i="2" s="1"/>
  <c r="J77" i="2" s="1"/>
  <c r="F73" i="2"/>
  <c r="N73" i="2" s="1"/>
  <c r="J73" i="2" s="1"/>
  <c r="I71" i="2"/>
  <c r="N71" i="2" s="1"/>
  <c r="J71" i="2" s="1"/>
  <c r="M54" i="2"/>
  <c r="N54" i="2" s="1"/>
  <c r="J54" i="2" s="1"/>
  <c r="M52" i="2"/>
  <c r="N52" i="2" s="1"/>
  <c r="J52" i="2" s="1"/>
  <c r="M84" i="4" l="1"/>
  <c r="N84" i="4" s="1"/>
  <c r="N56" i="4"/>
  <c r="J56" i="4" s="1"/>
</calcChain>
</file>

<file path=xl/sharedStrings.xml><?xml version="1.0" encoding="utf-8"?>
<sst xmlns="http://schemas.openxmlformats.org/spreadsheetml/2006/main" count="792" uniqueCount="43">
  <si>
    <t>DAWOOD HERCULES CORPORATION LTD. SUKUK (01-03-18)</t>
  </si>
  <si>
    <t xml:space="preserve">JAHANGIR SIDDIQUI &amp; COMPANY LTD. - TFC (06-03-18) </t>
  </si>
  <si>
    <t>The Bank of Punjab-TFC (23-12-16)</t>
  </si>
  <si>
    <t xml:space="preserve">Impact </t>
  </si>
  <si>
    <t>Face Value</t>
  </si>
  <si>
    <t xml:space="preserve"> Number of TFCs</t>
  </si>
  <si>
    <t>Outstanding Number of Units</t>
  </si>
  <si>
    <t>Per unit impact</t>
  </si>
  <si>
    <t>Revised rate after discretionary adjustment</t>
  </si>
  <si>
    <t>Mark up/down in yield</t>
  </si>
  <si>
    <t>Discretionary '% used</t>
  </si>
  <si>
    <t>Mufap Price</t>
  </si>
  <si>
    <t>Maturity Date</t>
  </si>
  <si>
    <t>Issue date</t>
  </si>
  <si>
    <t>Discretion date</t>
  </si>
  <si>
    <t>Scrip</t>
  </si>
  <si>
    <t>S.No</t>
  </si>
  <si>
    <t>MCB Pakistan Frequent Payout Fund</t>
  </si>
  <si>
    <t>Meezan Bank Ltd (09-Jan-2020)</t>
  </si>
  <si>
    <t>Habib Bank limited</t>
  </si>
  <si>
    <t>Dawood Hercules Corporation Ltd. Sukuk (16-11-17)</t>
  </si>
  <si>
    <t>Bank Alfalah Limited - 5</t>
  </si>
  <si>
    <t xml:space="preserve">Ghani Gases Ltd.  SUK (02-02-2017) </t>
  </si>
  <si>
    <t xml:space="preserve">The Bank of Punjab-TFC </t>
  </si>
  <si>
    <t>Bank Al-Habib Ltd. - TFC (17-03-16)</t>
  </si>
  <si>
    <t>International Brands Ltd. Sukuk (15-11-17)</t>
  </si>
  <si>
    <t>Aspin Pharma Pvt Ltd</t>
  </si>
  <si>
    <t>Alhmara Islamic Pension Fund- debt Sub Fund</t>
  </si>
  <si>
    <t>Markup</t>
  </si>
  <si>
    <t>JAHANGIR SIDDIQUI &amp; COMPANY LTD. - TFC (18-07-17)</t>
  </si>
  <si>
    <t>Askari Bank Limited - V</t>
  </si>
  <si>
    <t>Pakistan Pension Fund -Debt Sub Fund</t>
  </si>
  <si>
    <t>Samba Bank Ltd. - TFC (01-03-21)</t>
  </si>
  <si>
    <t>Markdown</t>
  </si>
  <si>
    <t xml:space="preserve">Askari Bank Limited </t>
  </si>
  <si>
    <t>Pakistan Income Enhancement Fund</t>
  </si>
  <si>
    <t>Alhamra Islamic Income Fund</t>
  </si>
  <si>
    <t>The Bank of Punjab-TFC (23-04-18)</t>
  </si>
  <si>
    <t>Pakistan Income Fund</t>
  </si>
  <si>
    <t>MCB Pakistan Asset Allocation Fund</t>
  </si>
  <si>
    <t>MCB DCF Income Fund</t>
  </si>
  <si>
    <t xml:space="preserve">Valuation carried on </t>
  </si>
  <si>
    <t>Discretion used in valuation of TFC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</si>
</sst>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0.0000%"/>
    <numFmt numFmtId="166" formatCode="_(* #,##0.0000_);_(* \(#,##0.0000\);_(* &quot;-&quot;??_);_(@_)"/>
    <numFmt numFmtId="167" formatCode="[$-409]d\-mmm\-yy;@"/>
    <numFmt numFmtId="168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1" applyFont="1" applyBorder="1"/>
    <xf numFmtId="0" fontId="2" fillId="0" borderId="0" xfId="1" applyFont="1"/>
    <xf numFmtId="164" fontId="2" fillId="0" borderId="0" xfId="2" applyNumberFormat="1" applyFont="1"/>
    <xf numFmtId="0" fontId="2" fillId="0" borderId="0" xfId="1" applyFont="1" applyAlignment="1">
      <alignment horizontal="center"/>
    </xf>
    <xf numFmtId="165" fontId="2" fillId="0" borderId="0" xfId="3" applyNumberFormat="1" applyFont="1" applyAlignment="1">
      <alignment horizontal="center"/>
    </xf>
    <xf numFmtId="164" fontId="2" fillId="0" borderId="0" xfId="2" applyNumberFormat="1" applyFont="1" applyBorder="1"/>
    <xf numFmtId="0" fontId="2" fillId="0" borderId="0" xfId="1" applyFont="1" applyFill="1" applyBorder="1"/>
    <xf numFmtId="164" fontId="3" fillId="0" borderId="1" xfId="2" applyNumberFormat="1" applyFont="1" applyFill="1" applyBorder="1" applyAlignment="1">
      <alignment horizontal="center"/>
    </xf>
    <xf numFmtId="164" fontId="3" fillId="0" borderId="2" xfId="2" applyNumberFormat="1" applyFont="1" applyFill="1" applyBorder="1" applyAlignment="1">
      <alignment horizontal="center"/>
    </xf>
    <xf numFmtId="166" fontId="3" fillId="0" borderId="2" xfId="2" applyNumberFormat="1" applyFont="1" applyFill="1" applyBorder="1" applyAlignment="1">
      <alignment horizontal="center"/>
    </xf>
    <xf numFmtId="165" fontId="3" fillId="0" borderId="2" xfId="3" applyNumberFormat="1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center"/>
    </xf>
    <xf numFmtId="15" fontId="2" fillId="0" borderId="2" xfId="1" applyNumberFormat="1" applyFont="1" applyFill="1" applyBorder="1" applyAlignment="1">
      <alignment horizontal="center"/>
    </xf>
    <xf numFmtId="0" fontId="3" fillId="0" borderId="2" xfId="1" applyFont="1" applyFill="1" applyBorder="1"/>
    <xf numFmtId="0" fontId="3" fillId="0" borderId="2" xfId="1" applyFont="1" applyFill="1" applyBorder="1" applyAlignment="1">
      <alignment horizontal="center"/>
    </xf>
    <xf numFmtId="43" fontId="2" fillId="0" borderId="1" xfId="2" applyFont="1" applyFill="1" applyBorder="1"/>
    <xf numFmtId="167" fontId="3" fillId="0" borderId="2" xfId="1" applyNumberFormat="1" applyFont="1" applyFill="1" applyBorder="1" applyAlignment="1">
      <alignment horizontal="center"/>
    </xf>
    <xf numFmtId="10" fontId="3" fillId="0" borderId="2" xfId="3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65" fontId="4" fillId="2" borderId="2" xfId="3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43" fontId="2" fillId="0" borderId="0" xfId="2" applyFont="1" applyFill="1" applyBorder="1"/>
    <xf numFmtId="164" fontId="2" fillId="0" borderId="0" xfId="2" applyNumberFormat="1" applyFont="1" applyFill="1" applyBorder="1"/>
    <xf numFmtId="166" fontId="2" fillId="0" borderId="0" xfId="2" applyNumberFormat="1" applyFont="1" applyFill="1" applyBorder="1"/>
    <xf numFmtId="166" fontId="3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0" fontId="3" fillId="0" borderId="0" xfId="3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5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164" fontId="2" fillId="0" borderId="2" xfId="2" applyNumberFormat="1" applyFont="1" applyFill="1" applyBorder="1"/>
    <xf numFmtId="166" fontId="3" fillId="0" borderId="2" xfId="2" applyNumberFormat="1" applyFont="1" applyFill="1" applyBorder="1"/>
    <xf numFmtId="164" fontId="3" fillId="0" borderId="2" xfId="2" applyNumberFormat="1" applyFont="1" applyFill="1" applyBorder="1"/>
    <xf numFmtId="166" fontId="2" fillId="0" borderId="2" xfId="2" applyNumberFormat="1" applyFont="1" applyFill="1" applyBorder="1"/>
    <xf numFmtId="166" fontId="2" fillId="0" borderId="2" xfId="2" applyNumberFormat="1" applyFont="1" applyFill="1" applyBorder="1" applyAlignment="1">
      <alignment horizontal="center"/>
    </xf>
    <xf numFmtId="10" fontId="2" fillId="0" borderId="2" xfId="3" applyNumberFormat="1" applyFont="1" applyFill="1" applyBorder="1" applyAlignment="1">
      <alignment horizontal="center"/>
    </xf>
    <xf numFmtId="165" fontId="2" fillId="0" borderId="2" xfId="3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167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/>
    <xf numFmtId="43" fontId="2" fillId="0" borderId="2" xfId="2" applyFont="1" applyFill="1" applyBorder="1"/>
    <xf numFmtId="166" fontId="2" fillId="0" borderId="2" xfId="1" applyNumberFormat="1" applyFont="1" applyFill="1" applyBorder="1" applyAlignment="1">
      <alignment horizontal="center"/>
    </xf>
    <xf numFmtId="164" fontId="3" fillId="0" borderId="0" xfId="2" applyNumberFormat="1" applyFont="1" applyFill="1" applyBorder="1"/>
    <xf numFmtId="166" fontId="3" fillId="0" borderId="0" xfId="2" applyNumberFormat="1" applyFont="1" applyFill="1" applyBorder="1"/>
    <xf numFmtId="165" fontId="3" fillId="0" borderId="0" xfId="3" applyNumberFormat="1" applyFont="1" applyFill="1" applyBorder="1" applyAlignment="1">
      <alignment horizontal="center"/>
    </xf>
    <xf numFmtId="164" fontId="5" fillId="0" borderId="2" xfId="2" applyNumberFormat="1" applyFont="1" applyBorder="1" applyAlignment="1">
      <alignment horizontal="right"/>
    </xf>
    <xf numFmtId="0" fontId="4" fillId="2" borderId="3" xfId="1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165" fontId="4" fillId="2" borderId="3" xfId="3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165" fontId="2" fillId="0" borderId="0" xfId="3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 wrapText="1"/>
    </xf>
    <xf numFmtId="10" fontId="2" fillId="0" borderId="0" xfId="3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4" fillId="2" borderId="0" xfId="1" applyFont="1" applyFill="1" applyBorder="1" applyAlignment="1">
      <alignment horizontal="center" vertical="center" wrapText="1"/>
    </xf>
    <xf numFmtId="164" fontId="4" fillId="2" borderId="0" xfId="2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165" fontId="2" fillId="0" borderId="0" xfId="3" applyNumberFormat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43" fontId="2" fillId="0" borderId="4" xfId="2" applyFont="1" applyFill="1" applyBorder="1"/>
    <xf numFmtId="164" fontId="2" fillId="0" borderId="3" xfId="2" applyNumberFormat="1" applyFont="1" applyFill="1" applyBorder="1"/>
    <xf numFmtId="166" fontId="3" fillId="0" borderId="3" xfId="2" applyNumberFormat="1" applyFont="1" applyFill="1" applyBorder="1"/>
    <xf numFmtId="166" fontId="3" fillId="0" borderId="3" xfId="2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165" fontId="2" fillId="0" borderId="3" xfId="3" applyNumberFormat="1" applyFont="1" applyFill="1" applyBorder="1" applyAlignment="1">
      <alignment horizontal="center"/>
    </xf>
    <xf numFmtId="167" fontId="3" fillId="0" borderId="3" xfId="1" applyNumberFormat="1" applyFont="1" applyFill="1" applyBorder="1" applyAlignment="1">
      <alignment horizontal="center"/>
    </xf>
    <xf numFmtId="15" fontId="2" fillId="0" borderId="3" xfId="1" applyNumberFormat="1" applyFont="1" applyFill="1" applyBorder="1" applyAlignment="1">
      <alignment horizontal="center"/>
    </xf>
    <xf numFmtId="0" fontId="3" fillId="0" borderId="3" xfId="1" applyFont="1" applyFill="1" applyBorder="1"/>
    <xf numFmtId="0" fontId="3" fillId="0" borderId="3" xfId="1" applyFont="1" applyFill="1" applyBorder="1" applyAlignment="1">
      <alignment horizontal="center"/>
    </xf>
    <xf numFmtId="166" fontId="2" fillId="0" borderId="0" xfId="1" applyNumberFormat="1" applyFont="1" applyAlignment="1">
      <alignment horizontal="center"/>
    </xf>
    <xf numFmtId="0" fontId="4" fillId="0" borderId="0" xfId="1" applyFont="1"/>
    <xf numFmtId="15" fontId="4" fillId="0" borderId="0" xfId="1" applyNumberFormat="1" applyFont="1"/>
    <xf numFmtId="166" fontId="3" fillId="0" borderId="2" xfId="2" applyNumberFormat="1" applyFont="1" applyFill="1" applyBorder="1" applyAlignment="1">
      <alignment horizontal="right"/>
    </xf>
    <xf numFmtId="10" fontId="3" fillId="0" borderId="2" xfId="3" applyNumberFormat="1" applyFont="1" applyFill="1" applyBorder="1" applyAlignment="1">
      <alignment horizontal="right"/>
    </xf>
    <xf numFmtId="165" fontId="2" fillId="0" borderId="2" xfId="3" applyNumberFormat="1" applyFont="1" applyFill="1" applyBorder="1" applyAlignment="1">
      <alignment horizontal="right"/>
    </xf>
    <xf numFmtId="10" fontId="2" fillId="0" borderId="2" xfId="3" applyNumberFormat="1" applyFont="1" applyFill="1" applyBorder="1" applyAlignment="1">
      <alignment horizontal="right"/>
    </xf>
  </cellXfs>
  <cellStyles count="4">
    <cellStyle name="Comma 2" xfId="2"/>
    <cellStyle name="Normal" xfId="0" builtinId="0"/>
    <cellStyle name="Normal 3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D43" sqref="D43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4" customWidth="1"/>
    <col min="7" max="7" width="19.5703125" style="5" customWidth="1"/>
    <col min="8" max="8" width="16.7109375" style="4" customWidth="1"/>
    <col min="9" max="9" width="20.5703125" style="4" customWidth="1"/>
    <col min="10" max="10" width="12.85546875" style="2" customWidth="1"/>
    <col min="11" max="11" width="34" style="3" customWidth="1"/>
    <col min="12" max="12" width="15.42578125" style="3" bestFit="1" customWidth="1"/>
    <col min="13" max="13" width="18.7109375" style="3" bestFit="1" customWidth="1"/>
    <col min="14" max="14" width="19.7109375" style="2" customWidth="1"/>
    <col min="15" max="16384" width="9.140625" style="1"/>
  </cols>
  <sheetData>
    <row r="1" spans="1:14" x14ac:dyDescent="0.25">
      <c r="A1" s="75" t="s">
        <v>42</v>
      </c>
      <c r="C1" s="75"/>
    </row>
    <row r="2" spans="1:14" x14ac:dyDescent="0.25">
      <c r="A2" s="75" t="s">
        <v>41</v>
      </c>
      <c r="C2" s="76">
        <v>44459</v>
      </c>
      <c r="F2" s="74"/>
      <c r="I2" s="74"/>
    </row>
    <row r="3" spans="1:14" x14ac:dyDescent="0.25">
      <c r="A3" s="75"/>
      <c r="C3" s="75"/>
      <c r="F3" s="74"/>
    </row>
    <row r="5" spans="1:14" x14ac:dyDescent="0.25">
      <c r="A5" s="23" t="s">
        <v>40</v>
      </c>
    </row>
    <row r="6" spans="1:14" ht="47.25" x14ac:dyDescent="0.25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25">
      <c r="A7" s="15">
        <v>1</v>
      </c>
      <c r="B7" s="14" t="s">
        <v>24</v>
      </c>
      <c r="C7" s="13">
        <f>$C$2</f>
        <v>44459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25">
      <c r="A8" s="15">
        <v>1</v>
      </c>
      <c r="B8" s="14" t="s">
        <v>1</v>
      </c>
      <c r="C8" s="13">
        <f>$C$2</f>
        <v>44459</v>
      </c>
      <c r="D8" s="17">
        <v>43165</v>
      </c>
      <c r="E8" s="17">
        <v>44991</v>
      </c>
      <c r="F8" s="10">
        <v>99.395583677091452</v>
      </c>
      <c r="G8" s="39">
        <v>1.4999999999999999E-2</v>
      </c>
      <c r="H8" s="41" t="s">
        <v>28</v>
      </c>
      <c r="I8" s="10">
        <v>97.998197552746063</v>
      </c>
      <c r="J8" s="35">
        <f>ROUND(N8/K8,4)</f>
        <v>-2.1999999999999999E-2</v>
      </c>
      <c r="K8" s="49">
        <v>38069560.9987</v>
      </c>
      <c r="L8" s="34">
        <v>18000</v>
      </c>
      <c r="M8" s="34">
        <v>3333</v>
      </c>
      <c r="N8" s="44">
        <f>L8*M8*(I8-F8)%</f>
        <v>-838347.83143977227</v>
      </c>
    </row>
    <row r="9" spans="1:14" s="7" customFormat="1" ht="15.75" hidden="1" customHeight="1" x14ac:dyDescent="0.25">
      <c r="A9" s="15">
        <v>2</v>
      </c>
      <c r="B9" s="14" t="s">
        <v>29</v>
      </c>
      <c r="C9" s="13">
        <f>$C$2</f>
        <v>44459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28</v>
      </c>
      <c r="I9" s="10">
        <v>98.790994556287316</v>
      </c>
      <c r="J9" s="35">
        <f>ROUND(N9/K9,4)</f>
        <v>-9.7000000000000003E-3</v>
      </c>
      <c r="K9" s="49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25">
      <c r="A10" s="15">
        <v>2</v>
      </c>
      <c r="B10" s="14" t="s">
        <v>22</v>
      </c>
      <c r="C10" s="13">
        <f>$C$2</f>
        <v>44459</v>
      </c>
      <c r="D10" s="17">
        <v>42768</v>
      </c>
      <c r="E10" s="17">
        <v>44959</v>
      </c>
      <c r="F10" s="35">
        <v>87.410891850704047</v>
      </c>
      <c r="G10" s="39">
        <v>1.4999999999999999E-2</v>
      </c>
      <c r="H10" s="41" t="s">
        <v>28</v>
      </c>
      <c r="I10" s="35">
        <v>86.017545259445228</v>
      </c>
      <c r="J10" s="35">
        <f>ROUND(N10/K10,4)</f>
        <v>-8.6E-3</v>
      </c>
      <c r="K10" s="36">
        <v>37238864.110200003</v>
      </c>
      <c r="L10" s="34">
        <v>500</v>
      </c>
      <c r="M10" s="34">
        <v>45832.66</v>
      </c>
      <c r="N10" s="44">
        <f>L10*M10*(I10-F10)%</f>
        <v>-319303.90289662214</v>
      </c>
    </row>
    <row r="11" spans="1:14" s="7" customFormat="1" ht="15.75" customHeight="1" x14ac:dyDescent="0.25">
      <c r="A11" s="15">
        <v>1</v>
      </c>
      <c r="B11" s="14" t="s">
        <v>34</v>
      </c>
      <c r="C11" s="13">
        <f>$C$2</f>
        <v>44459</v>
      </c>
      <c r="D11" s="17">
        <v>43907</v>
      </c>
      <c r="E11" s="17">
        <v>47559</v>
      </c>
      <c r="F11" s="10">
        <v>101.52327200096745</v>
      </c>
      <c r="G11" s="39">
        <v>2.7000000000000001E-3</v>
      </c>
      <c r="H11" s="41" t="s">
        <v>28</v>
      </c>
      <c r="I11" s="10">
        <v>99.951039029046555</v>
      </c>
      <c r="J11" s="35">
        <f>ROUND(N11/K11,4)</f>
        <v>-2.07E-2</v>
      </c>
      <c r="K11" s="36">
        <v>37994852.568999998</v>
      </c>
      <c r="L11" s="34">
        <v>50</v>
      </c>
      <c r="M11" s="34">
        <v>1000000</v>
      </c>
      <c r="N11" s="44">
        <f>L11*M11*(I11-F11)%</f>
        <v>-786116.48596044851</v>
      </c>
    </row>
    <row r="12" spans="1:14" s="7" customFormat="1" ht="15.75" hidden="1" customHeight="1" x14ac:dyDescent="0.25">
      <c r="A12" s="15">
        <v>5</v>
      </c>
      <c r="B12" s="14" t="s">
        <v>0</v>
      </c>
      <c r="C12" s="13">
        <f>$C$2</f>
        <v>44459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28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25">
      <c r="A13" s="15">
        <v>3</v>
      </c>
      <c r="B13" s="14" t="s">
        <v>2</v>
      </c>
      <c r="C13" s="13">
        <f>$C$2</f>
        <v>44459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28</v>
      </c>
      <c r="I13" s="10">
        <v>96.942099999999996</v>
      </c>
      <c r="J13" s="35">
        <f>ROUND(N13/K13,4)</f>
        <v>-0.1009</v>
      </c>
      <c r="K13" s="49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25">
      <c r="A14" s="73">
        <v>2</v>
      </c>
      <c r="B14" s="72" t="s">
        <v>19</v>
      </c>
      <c r="C14" s="71">
        <f>$C$2</f>
        <v>44459</v>
      </c>
      <c r="D14" s="70">
        <v>42419</v>
      </c>
      <c r="E14" s="70">
        <v>46072</v>
      </c>
      <c r="F14" s="67">
        <v>96.321689848909429</v>
      </c>
      <c r="G14" s="69">
        <v>-1.5E-3</v>
      </c>
      <c r="H14" s="68" t="s">
        <v>33</v>
      </c>
      <c r="I14" s="67">
        <v>96.911010470544085</v>
      </c>
      <c r="J14" s="66">
        <f>ROUND(N14/K14,4)</f>
        <v>6.8999999999999999E-3</v>
      </c>
      <c r="K14" s="65">
        <v>35983606.870399997</v>
      </c>
      <c r="L14" s="65">
        <v>425</v>
      </c>
      <c r="M14" s="65">
        <v>99820</v>
      </c>
      <c r="N14" s="64">
        <f>L14*M14*(I14-F14)%</f>
        <v>250010.43391917812</v>
      </c>
    </row>
    <row r="15" spans="1:14" s="7" customFormat="1" ht="15.75" customHeight="1" x14ac:dyDescent="0.25">
      <c r="A15" s="15">
        <v>2</v>
      </c>
      <c r="B15" s="14" t="s">
        <v>32</v>
      </c>
      <c r="C15" s="13">
        <f>$C$2</f>
        <v>44459</v>
      </c>
      <c r="D15" s="17">
        <v>44256</v>
      </c>
      <c r="E15" s="17">
        <v>47908</v>
      </c>
      <c r="F15" s="10">
        <v>101.11981639199283</v>
      </c>
      <c r="G15" s="39">
        <v>2E-3</v>
      </c>
      <c r="H15" s="41" t="s">
        <v>28</v>
      </c>
      <c r="I15" s="10">
        <v>99.884225059866139</v>
      </c>
      <c r="J15" s="35">
        <f>ROUND(N15/K15,4)</f>
        <v>-6.0100000000000001E-2</v>
      </c>
      <c r="K15" s="36">
        <v>37994852.568999998</v>
      </c>
      <c r="L15" s="34">
        <v>1850</v>
      </c>
      <c r="M15" s="34">
        <v>99980</v>
      </c>
      <c r="N15" s="44">
        <f>L15*M15*(I15-F15)%</f>
        <v>-2285386.7956414865</v>
      </c>
    </row>
    <row r="16" spans="1:14" x14ac:dyDescent="0.25">
      <c r="A16" s="1"/>
      <c r="B16" s="1"/>
      <c r="C16" s="1"/>
      <c r="D16" s="1"/>
      <c r="E16" s="1"/>
      <c r="F16" s="61"/>
      <c r="G16" s="62"/>
      <c r="H16" s="61"/>
      <c r="I16" s="63"/>
      <c r="J16" s="1"/>
      <c r="K16" s="6"/>
      <c r="L16" s="6"/>
      <c r="M16" s="6"/>
      <c r="N16" s="1"/>
    </row>
    <row r="17" spans="1:14" hidden="1" x14ac:dyDescent="0.25">
      <c r="A17" s="57" t="s">
        <v>39</v>
      </c>
      <c r="B17" s="1"/>
      <c r="C17" s="1"/>
      <c r="D17" s="1"/>
      <c r="E17" s="1"/>
      <c r="F17" s="61"/>
      <c r="G17" s="62"/>
      <c r="H17" s="61"/>
      <c r="I17" s="61"/>
      <c r="J17" s="1"/>
      <c r="K17" s="6"/>
      <c r="L17" s="6"/>
      <c r="M17" s="6"/>
      <c r="N17" s="1"/>
    </row>
    <row r="18" spans="1:14" ht="47.25" hidden="1" x14ac:dyDescent="0.25">
      <c r="A18" s="58" t="s">
        <v>16</v>
      </c>
      <c r="B18" s="58" t="s">
        <v>15</v>
      </c>
      <c r="C18" s="58" t="s">
        <v>14</v>
      </c>
      <c r="D18" s="58" t="s">
        <v>13</v>
      </c>
      <c r="E18" s="58" t="s">
        <v>12</v>
      </c>
      <c r="F18" s="58" t="s">
        <v>11</v>
      </c>
      <c r="G18" s="60" t="s">
        <v>10</v>
      </c>
      <c r="H18" s="58" t="s">
        <v>9</v>
      </c>
      <c r="I18" s="58" t="s">
        <v>8</v>
      </c>
      <c r="J18" s="58" t="s">
        <v>7</v>
      </c>
      <c r="K18" s="59" t="s">
        <v>6</v>
      </c>
      <c r="L18" s="59" t="s">
        <v>5</v>
      </c>
      <c r="M18" s="59" t="s">
        <v>4</v>
      </c>
      <c r="N18" s="58" t="s">
        <v>3</v>
      </c>
    </row>
    <row r="19" spans="1:14" s="7" customFormat="1" hidden="1" x14ac:dyDescent="0.25">
      <c r="A19" s="33">
        <v>1</v>
      </c>
      <c r="B19" s="32" t="s">
        <v>21</v>
      </c>
      <c r="C19" s="31">
        <f>$C$2</f>
        <v>44459</v>
      </c>
      <c r="D19" s="30">
        <v>41325</v>
      </c>
      <c r="E19" s="30">
        <v>44247</v>
      </c>
      <c r="F19" s="27" t="e">
        <f>#REF!</f>
        <v>#REF!</v>
      </c>
      <c r="G19" s="54" t="e">
        <f>#REF!</f>
        <v>#REF!</v>
      </c>
      <c r="H19" s="53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25">
      <c r="A20" s="33">
        <v>1</v>
      </c>
      <c r="B20" s="32" t="s">
        <v>24</v>
      </c>
      <c r="C20" s="31">
        <f>$C$2</f>
        <v>44459</v>
      </c>
      <c r="D20" s="30">
        <v>42446</v>
      </c>
      <c r="E20" s="30">
        <v>46098</v>
      </c>
      <c r="F20" s="27">
        <f>F7</f>
        <v>90.346136978840605</v>
      </c>
      <c r="G20" s="54">
        <f>G7</f>
        <v>-1.5E-3</v>
      </c>
      <c r="H20" s="53" t="s">
        <v>28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25">
      <c r="A21" s="33">
        <v>1</v>
      </c>
      <c r="B21" s="32" t="s">
        <v>1</v>
      </c>
      <c r="C21" s="31">
        <f>$C$2</f>
        <v>44459</v>
      </c>
      <c r="D21" s="30">
        <v>43165</v>
      </c>
      <c r="E21" s="30">
        <v>44991</v>
      </c>
      <c r="F21" s="27">
        <v>99.221635880026099</v>
      </c>
      <c r="G21" s="54">
        <v>1.5E-3</v>
      </c>
      <c r="H21" s="53" t="s">
        <v>28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25">
      <c r="A22" s="33">
        <v>1</v>
      </c>
      <c r="B22" s="32" t="s">
        <v>29</v>
      </c>
      <c r="C22" s="31">
        <f>$C$2</f>
        <v>44459</v>
      </c>
      <c r="D22" s="30">
        <v>42934</v>
      </c>
      <c r="E22" s="30">
        <v>44760</v>
      </c>
      <c r="F22" s="27">
        <f>F9</f>
        <v>100.44776167726479</v>
      </c>
      <c r="G22" s="54">
        <f>G9</f>
        <v>1.4999999999999999E-2</v>
      </c>
      <c r="H22" s="53" t="s">
        <v>28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25">
      <c r="A23" s="33">
        <v>3</v>
      </c>
      <c r="B23" s="32" t="s">
        <v>30</v>
      </c>
      <c r="C23" s="31">
        <f>$C$2</f>
        <v>44459</v>
      </c>
      <c r="D23" s="30">
        <v>41912</v>
      </c>
      <c r="E23" s="30">
        <v>45565</v>
      </c>
      <c r="F23" s="27">
        <v>97.746300000000005</v>
      </c>
      <c r="G23" s="54">
        <v>1.5E-3</v>
      </c>
      <c r="H23" s="53" t="s">
        <v>28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25">
      <c r="A24" s="33"/>
      <c r="B24" s="32"/>
      <c r="C24" s="31"/>
      <c r="D24" s="30"/>
      <c r="E24" s="30"/>
      <c r="F24" s="27"/>
      <c r="G24" s="54"/>
      <c r="H24" s="53"/>
      <c r="I24" s="27"/>
      <c r="J24" s="47"/>
      <c r="K24" s="46"/>
      <c r="L24" s="25"/>
      <c r="M24" s="25"/>
      <c r="N24" s="24"/>
    </row>
    <row r="25" spans="1:14" s="7" customFormat="1" ht="15.75" customHeight="1" x14ac:dyDescent="0.25">
      <c r="A25" s="57" t="s">
        <v>38</v>
      </c>
      <c r="B25" s="32"/>
      <c r="C25" s="31"/>
      <c r="D25" s="30"/>
      <c r="E25" s="30"/>
      <c r="F25" s="27"/>
      <c r="G25" s="54"/>
      <c r="H25" s="53"/>
      <c r="I25" s="27"/>
      <c r="J25" s="47"/>
      <c r="K25" s="46"/>
      <c r="L25" s="25"/>
      <c r="M25" s="25"/>
      <c r="N25" s="24"/>
    </row>
    <row r="26" spans="1:14" ht="47.25" x14ac:dyDescent="0.25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25">
      <c r="A27" s="15">
        <v>1</v>
      </c>
      <c r="B27" s="14" t="s">
        <v>1</v>
      </c>
      <c r="C27" s="13">
        <f>$C$2</f>
        <v>44459</v>
      </c>
      <c r="D27" s="17">
        <v>43165</v>
      </c>
      <c r="E27" s="17">
        <v>44991</v>
      </c>
      <c r="F27" s="10">
        <f>F8</f>
        <v>99.395583677091452</v>
      </c>
      <c r="G27" s="39">
        <f>G8</f>
        <v>1.4999999999999999E-2</v>
      </c>
      <c r="H27" s="41" t="s">
        <v>28</v>
      </c>
      <c r="I27" s="10">
        <f>I8</f>
        <v>97.998197552746063</v>
      </c>
      <c r="J27" s="35">
        <f>ROUND(N27/K27,4)</f>
        <v>-5.1000000000000004E-3</v>
      </c>
      <c r="K27" s="36">
        <v>202600078.71950001</v>
      </c>
      <c r="L27" s="34">
        <v>22000</v>
      </c>
      <c r="M27" s="34">
        <v>3333</v>
      </c>
      <c r="N27" s="44">
        <f>L27*M27*(I27-F27)%</f>
        <v>-1024647.3495374994</v>
      </c>
    </row>
    <row r="28" spans="1:14" s="7" customFormat="1" ht="15.75" customHeight="1" x14ac:dyDescent="0.25">
      <c r="A28" s="15">
        <v>1</v>
      </c>
      <c r="B28" s="14" t="s">
        <v>34</v>
      </c>
      <c r="C28" s="13">
        <f>$C$2</f>
        <v>44459</v>
      </c>
      <c r="D28" s="17">
        <v>43907</v>
      </c>
      <c r="E28" s="17">
        <v>47559</v>
      </c>
      <c r="F28" s="10">
        <f>F11</f>
        <v>101.52327200096745</v>
      </c>
      <c r="G28" s="39">
        <f>G11</f>
        <v>2.7000000000000001E-3</v>
      </c>
      <c r="H28" s="41" t="str">
        <f>H11</f>
        <v>Markup</v>
      </c>
      <c r="I28" s="10">
        <f>I11</f>
        <v>99.951039029046555</v>
      </c>
      <c r="J28" s="35">
        <f>ROUND(N28/K28,4)</f>
        <v>-2.8999999999999998E-3</v>
      </c>
      <c r="K28" s="36">
        <v>162488227.39449999</v>
      </c>
      <c r="L28" s="34">
        <v>30</v>
      </c>
      <c r="M28" s="34">
        <f>M11</f>
        <v>1000000</v>
      </c>
      <c r="N28" s="44">
        <f>L28*M28*(I28-F28)%</f>
        <v>-471669.89157626912</v>
      </c>
    </row>
    <row r="29" spans="1:14" s="7" customFormat="1" hidden="1" x14ac:dyDescent="0.25">
      <c r="A29" s="15">
        <v>3</v>
      </c>
      <c r="B29" s="14" t="s">
        <v>25</v>
      </c>
      <c r="C29" s="13">
        <f>$C$2</f>
        <v>44459</v>
      </c>
      <c r="D29" s="17">
        <f>D36</f>
        <v>43054</v>
      </c>
      <c r="E29" s="17">
        <f>E36</f>
        <v>44515</v>
      </c>
      <c r="F29" s="10">
        <f>F36</f>
        <v>98.741938795994429</v>
      </c>
      <c r="G29" s="40">
        <f>G36</f>
        <v>-0.01</v>
      </c>
      <c r="H29" s="10" t="str">
        <f>H36</f>
        <v>Markdown</v>
      </c>
      <c r="I29" s="10">
        <f>I36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M36</f>
        <v>29053</v>
      </c>
      <c r="N29" s="44">
        <f>L29*M29*(I29-F29)%</f>
        <v>47368.447184219018</v>
      </c>
    </row>
    <row r="30" spans="1:14" s="7" customFormat="1" ht="15.75" customHeight="1" x14ac:dyDescent="0.25">
      <c r="A30" s="15">
        <v>2</v>
      </c>
      <c r="B30" s="14" t="s">
        <v>37</v>
      </c>
      <c r="C30" s="13">
        <f>$C$2</f>
        <v>44459</v>
      </c>
      <c r="D30" s="17">
        <v>43213</v>
      </c>
      <c r="E30" s="17">
        <v>46866</v>
      </c>
      <c r="F30" s="10">
        <v>100.42650849726351</v>
      </c>
      <c r="G30" s="39">
        <v>1E-3</v>
      </c>
      <c r="H30" s="10" t="s">
        <v>28</v>
      </c>
      <c r="I30" s="10">
        <v>99.950890116859242</v>
      </c>
      <c r="J30" s="35">
        <f>ROUND(N30/K30,4)</f>
        <v>-5.1000000000000004E-3</v>
      </c>
      <c r="K30" s="36">
        <v>162488227.39449999</v>
      </c>
      <c r="L30" s="34">
        <v>1730</v>
      </c>
      <c r="M30" s="34">
        <v>99880</v>
      </c>
      <c r="N30" s="44">
        <f>L30*M30*(I30-F30)%</f>
        <v>-821832.41434166895</v>
      </c>
    </row>
    <row r="31" spans="1:14" s="7" customFormat="1" ht="15.75" customHeight="1" x14ac:dyDescent="0.25">
      <c r="A31" s="33"/>
      <c r="B31" s="32"/>
      <c r="C31" s="31"/>
      <c r="D31" s="30"/>
      <c r="E31" s="30"/>
      <c r="F31" s="27"/>
      <c r="G31" s="56"/>
      <c r="H31" s="53"/>
      <c r="I31" s="27"/>
      <c r="J31" s="47"/>
      <c r="K31" s="46"/>
      <c r="L31" s="25"/>
      <c r="M31" s="25"/>
      <c r="N31" s="24"/>
    </row>
    <row r="32" spans="1:14" s="7" customFormat="1" ht="15.75" customHeight="1" x14ac:dyDescent="0.25">
      <c r="A32" s="33"/>
      <c r="B32" s="32"/>
      <c r="C32" s="31"/>
      <c r="D32" s="30"/>
      <c r="E32" s="30"/>
      <c r="F32" s="27"/>
      <c r="G32" s="54"/>
      <c r="H32" s="53"/>
      <c r="I32" s="27"/>
      <c r="J32" s="47"/>
      <c r="K32" s="46"/>
      <c r="L32" s="25"/>
      <c r="M32" s="25"/>
      <c r="N32" s="24"/>
    </row>
    <row r="33" spans="1:14" s="7" customFormat="1" ht="15.75" hidden="1" customHeight="1" x14ac:dyDescent="0.25">
      <c r="A33" s="23" t="s">
        <v>36</v>
      </c>
      <c r="B33" s="32"/>
      <c r="C33" s="31"/>
      <c r="D33" s="30"/>
      <c r="E33" s="30"/>
      <c r="F33" s="27"/>
      <c r="G33" s="54"/>
      <c r="H33" s="53"/>
      <c r="I33" s="27"/>
      <c r="J33" s="47"/>
      <c r="K33" s="46"/>
      <c r="L33" s="25"/>
      <c r="M33" s="25"/>
      <c r="N33" s="24"/>
    </row>
    <row r="34" spans="1:14" ht="47.25" hidden="1" x14ac:dyDescent="0.25">
      <c r="A34" s="21" t="s">
        <v>16</v>
      </c>
      <c r="B34" s="21" t="s">
        <v>15</v>
      </c>
      <c r="C34" s="21" t="s">
        <v>14</v>
      </c>
      <c r="D34" s="21" t="s">
        <v>13</v>
      </c>
      <c r="E34" s="21" t="s">
        <v>12</v>
      </c>
      <c r="F34" s="21" t="s">
        <v>11</v>
      </c>
      <c r="G34" s="22" t="s">
        <v>10</v>
      </c>
      <c r="H34" s="21" t="s">
        <v>9</v>
      </c>
      <c r="I34" s="21" t="s">
        <v>8</v>
      </c>
      <c r="J34" s="21" t="s">
        <v>7</v>
      </c>
      <c r="K34" s="20" t="s">
        <v>6</v>
      </c>
      <c r="L34" s="20" t="s">
        <v>5</v>
      </c>
      <c r="M34" s="20" t="s">
        <v>4</v>
      </c>
      <c r="N34" s="21" t="s">
        <v>3</v>
      </c>
    </row>
    <row r="35" spans="1:14" s="7" customFormat="1" hidden="1" x14ac:dyDescent="0.25">
      <c r="A35" s="15">
        <v>1</v>
      </c>
      <c r="B35" s="14" t="s">
        <v>26</v>
      </c>
      <c r="C35" s="13">
        <f>$C$2</f>
        <v>44459</v>
      </c>
      <c r="D35" s="17">
        <v>43069</v>
      </c>
      <c r="E35" s="17">
        <v>45260</v>
      </c>
      <c r="F35" s="10">
        <v>100.9637863938339</v>
      </c>
      <c r="G35" s="39">
        <v>1.4999999999999999E-2</v>
      </c>
      <c r="H35" s="10" t="s">
        <v>28</v>
      </c>
      <c r="I35" s="10">
        <v>99.171288187300618</v>
      </c>
      <c r="J35" s="35">
        <f>ROUND(N35/K35,4)</f>
        <v>-2.8000000000000001E-2</v>
      </c>
      <c r="K35" s="49">
        <v>59411885.575999998</v>
      </c>
      <c r="L35" s="34">
        <v>1853</v>
      </c>
      <c r="M35" s="34">
        <v>50000</v>
      </c>
      <c r="N35" s="44">
        <f>L35*M35*(I35-F35)%</f>
        <v>-1660749.5883530853</v>
      </c>
    </row>
    <row r="36" spans="1:14" s="7" customFormat="1" hidden="1" x14ac:dyDescent="0.25">
      <c r="A36" s="15">
        <v>1</v>
      </c>
      <c r="B36" s="14" t="s">
        <v>25</v>
      </c>
      <c r="C36" s="13">
        <f>$C$2</f>
        <v>44459</v>
      </c>
      <c r="D36" s="17">
        <v>43054</v>
      </c>
      <c r="E36" s="17">
        <v>44515</v>
      </c>
      <c r="F36" s="10">
        <v>98.741938795994429</v>
      </c>
      <c r="G36" s="40">
        <v>-0.01</v>
      </c>
      <c r="H36" s="10" t="s">
        <v>33</v>
      </c>
      <c r="I36" s="10">
        <v>99.068021797297007</v>
      </c>
      <c r="J36" s="35">
        <f>ROUND(N36/K36,4)</f>
        <v>4.4000000000000003E-3</v>
      </c>
      <c r="K36" s="36">
        <v>74941759.254899994</v>
      </c>
      <c r="L36" s="34">
        <v>3450</v>
      </c>
      <c r="M36" s="34">
        <v>29053</v>
      </c>
      <c r="N36" s="44">
        <f>L36*M36*(I36-F36)%</f>
        <v>326842.28557111119</v>
      </c>
    </row>
    <row r="37" spans="1:14" s="7" customFormat="1" ht="21" hidden="1" customHeight="1" x14ac:dyDescent="0.25">
      <c r="A37" s="15">
        <v>1</v>
      </c>
      <c r="B37" s="14" t="s">
        <v>22</v>
      </c>
      <c r="C37" s="13">
        <f>$C$2</f>
        <v>44459</v>
      </c>
      <c r="D37" s="17">
        <v>42768</v>
      </c>
      <c r="E37" s="17">
        <v>44959</v>
      </c>
      <c r="F37" s="35">
        <f>F10</f>
        <v>87.410891850704047</v>
      </c>
      <c r="G37" s="11">
        <f>G10</f>
        <v>1.4999999999999999E-2</v>
      </c>
      <c r="H37" s="10" t="str">
        <f>H10</f>
        <v>Markup</v>
      </c>
      <c r="I37" s="35">
        <f>I10</f>
        <v>86.017545259445228</v>
      </c>
      <c r="J37" s="35">
        <f>ROUND(N37/K37,4)</f>
        <v>-9.4999999999999998E-3</v>
      </c>
      <c r="K37" s="36">
        <v>67035065.775899999</v>
      </c>
      <c r="L37" s="34">
        <v>1000</v>
      </c>
      <c r="M37" s="34">
        <f>M10</f>
        <v>45832.66</v>
      </c>
      <c r="N37" s="16">
        <f>L37*M37*(I37-F37)%</f>
        <v>-638607.80579324428</v>
      </c>
    </row>
    <row r="38" spans="1:14" s="7" customFormat="1" ht="21" hidden="1" customHeight="1" x14ac:dyDescent="0.25">
      <c r="A38" s="15">
        <v>2</v>
      </c>
      <c r="B38" s="14" t="s">
        <v>18</v>
      </c>
      <c r="C38" s="13">
        <f>C37</f>
        <v>44459</v>
      </c>
      <c r="D38" s="17">
        <v>43839</v>
      </c>
      <c r="E38" s="17">
        <v>47492</v>
      </c>
      <c r="F38" s="35">
        <v>99.595304073382522</v>
      </c>
      <c r="G38" s="11">
        <v>-1.5E-3</v>
      </c>
      <c r="H38" s="41" t="s">
        <v>33</v>
      </c>
      <c r="I38" s="35">
        <v>100.59486125493441</v>
      </c>
      <c r="J38" s="35">
        <f>ROUND(N38/K38,4)</f>
        <v>5.2900000000000003E-2</v>
      </c>
      <c r="K38" s="36">
        <v>67035065.775899999</v>
      </c>
      <c r="L38" s="34">
        <v>355</v>
      </c>
      <c r="M38" s="34">
        <v>1000000</v>
      </c>
      <c r="N38" s="16">
        <f>L38*M38*(I38-F38)%</f>
        <v>3548427.9945092197</v>
      </c>
    </row>
    <row r="39" spans="1:14" s="7" customFormat="1" x14ac:dyDescent="0.25">
      <c r="A39" s="33"/>
      <c r="B39" s="32"/>
      <c r="C39" s="31"/>
      <c r="D39" s="30"/>
      <c r="E39" s="30"/>
      <c r="F39" s="27"/>
      <c r="G39" s="54"/>
      <c r="H39" s="53"/>
      <c r="I39" s="27"/>
      <c r="J39" s="47"/>
      <c r="K39" s="25"/>
      <c r="L39" s="25"/>
      <c r="M39" s="25"/>
      <c r="N39" s="24"/>
    </row>
    <row r="40" spans="1:14" x14ac:dyDescent="0.25">
      <c r="A40" s="23" t="s">
        <v>35</v>
      </c>
    </row>
    <row r="41" spans="1:14" ht="47.25" x14ac:dyDescent="0.25">
      <c r="A41" s="50" t="s">
        <v>16</v>
      </c>
      <c r="B41" s="50" t="s">
        <v>15</v>
      </c>
      <c r="C41" s="50" t="s">
        <v>14</v>
      </c>
      <c r="D41" s="50" t="s">
        <v>13</v>
      </c>
      <c r="E41" s="50" t="s">
        <v>12</v>
      </c>
      <c r="F41" s="50" t="s">
        <v>11</v>
      </c>
      <c r="G41" s="52" t="s">
        <v>10</v>
      </c>
      <c r="H41" s="50" t="s">
        <v>9</v>
      </c>
      <c r="I41" s="50" t="s">
        <v>8</v>
      </c>
      <c r="J41" s="50" t="s">
        <v>7</v>
      </c>
      <c r="K41" s="51" t="s">
        <v>6</v>
      </c>
      <c r="L41" s="51" t="s">
        <v>5</v>
      </c>
      <c r="M41" s="51" t="s">
        <v>4</v>
      </c>
      <c r="N41" s="55" t="s">
        <v>3</v>
      </c>
    </row>
    <row r="42" spans="1:14" s="7" customFormat="1" ht="15.75" hidden="1" customHeight="1" x14ac:dyDescent="0.25">
      <c r="A42" s="15">
        <v>1</v>
      </c>
      <c r="B42" s="14" t="s">
        <v>24</v>
      </c>
      <c r="C42" s="13">
        <f>$C$2</f>
        <v>44459</v>
      </c>
      <c r="D42" s="17">
        <v>42446</v>
      </c>
      <c r="E42" s="17">
        <v>46098</v>
      </c>
      <c r="F42" s="10">
        <f>F7</f>
        <v>90.346136978840605</v>
      </c>
      <c r="G42" s="40">
        <f>G7</f>
        <v>-1.5E-3</v>
      </c>
      <c r="H42" s="41" t="str">
        <f>H7</f>
        <v>Markdown</v>
      </c>
      <c r="I42" s="10">
        <f>I7</f>
        <v>90.893496104903164</v>
      </c>
      <c r="J42" s="35">
        <f>ROUND(N42/K42,4)</f>
        <v>1.06E-2</v>
      </c>
      <c r="K42" s="34">
        <v>12900609.9385</v>
      </c>
      <c r="L42" s="34">
        <v>5000</v>
      </c>
      <c r="M42" s="34">
        <f>M7</f>
        <v>4991</v>
      </c>
      <c r="N42" s="16">
        <f>L42*M42*(I42-F42)%</f>
        <v>136593.46990891176</v>
      </c>
    </row>
    <row r="43" spans="1:14" s="7" customFormat="1" ht="15.75" customHeight="1" x14ac:dyDescent="0.25">
      <c r="A43" s="15">
        <v>1</v>
      </c>
      <c r="B43" s="14" t="s">
        <v>34</v>
      </c>
      <c r="C43" s="13">
        <f>$C$2</f>
        <v>44459</v>
      </c>
      <c r="D43" s="17">
        <f>D11</f>
        <v>43907</v>
      </c>
      <c r="E43" s="17">
        <f>E11</f>
        <v>47559</v>
      </c>
      <c r="F43" s="10">
        <f>F11</f>
        <v>101.52327200096745</v>
      </c>
      <c r="G43" s="18">
        <f>G11</f>
        <v>2.7000000000000001E-3</v>
      </c>
      <c r="H43" s="17" t="str">
        <f>H11</f>
        <v>Markup</v>
      </c>
      <c r="I43" s="10">
        <f>I11</f>
        <v>99.951039029046555</v>
      </c>
      <c r="J43" s="35">
        <f>ROUND(N43/K43,4)</f>
        <v>-1.9599999999999999E-2</v>
      </c>
      <c r="K43" s="34">
        <v>16006569.7129</v>
      </c>
      <c r="L43" s="34">
        <v>20</v>
      </c>
      <c r="M43" s="34">
        <f>M11</f>
        <v>1000000</v>
      </c>
      <c r="N43" s="16">
        <f>L43*M43*(I43-F43)%</f>
        <v>-314446.59438417939</v>
      </c>
    </row>
    <row r="44" spans="1:14" s="7" customFormat="1" hidden="1" x14ac:dyDescent="0.25">
      <c r="A44" s="15">
        <v>2</v>
      </c>
      <c r="B44" s="14" t="s">
        <v>29</v>
      </c>
      <c r="C44" s="13">
        <f>$C$2</f>
        <v>44459</v>
      </c>
      <c r="D44" s="17">
        <v>42934</v>
      </c>
      <c r="E44" s="17">
        <v>44760</v>
      </c>
      <c r="F44" s="10">
        <f>F9</f>
        <v>100.44776167726479</v>
      </c>
      <c r="G44" s="39">
        <f>G9</f>
        <v>1.4999999999999999E-2</v>
      </c>
      <c r="H44" s="41" t="str">
        <f>H9</f>
        <v>Markup</v>
      </c>
      <c r="I44" s="10">
        <f>I9</f>
        <v>98.790994556287316</v>
      </c>
      <c r="J44" s="35">
        <f>ROUND(N44/K44,4)</f>
        <v>-4.4200000000000003E-2</v>
      </c>
      <c r="K44" s="49">
        <v>14349970.3643</v>
      </c>
      <c r="L44" s="36">
        <v>17000</v>
      </c>
      <c r="M44" s="36">
        <f>M9</f>
        <v>2250</v>
      </c>
      <c r="N44" s="44">
        <f>L44*M44*(I44-F44)%</f>
        <v>-633713.42377388512</v>
      </c>
    </row>
    <row r="45" spans="1:14" s="7" customFormat="1" hidden="1" x14ac:dyDescent="0.25">
      <c r="A45" s="15">
        <v>2</v>
      </c>
      <c r="B45" s="14" t="s">
        <v>2</v>
      </c>
      <c r="C45" s="13">
        <f>$C$2</f>
        <v>44459</v>
      </c>
      <c r="D45" s="17">
        <v>42727</v>
      </c>
      <c r="E45" s="17">
        <v>46379</v>
      </c>
      <c r="F45" s="10">
        <v>100</v>
      </c>
      <c r="G45" s="39">
        <v>7.4999999999999997E-3</v>
      </c>
      <c r="H45" s="41" t="s">
        <v>28</v>
      </c>
      <c r="I45" s="10">
        <v>96.942099999999996</v>
      </c>
      <c r="J45" s="35">
        <f>ROUND(N45/K45,4)</f>
        <v>-0.1394</v>
      </c>
      <c r="K45" s="49">
        <v>12047074.527100001</v>
      </c>
      <c r="L45" s="36">
        <v>550</v>
      </c>
      <c r="M45" s="36">
        <f>M13</f>
        <v>99840</v>
      </c>
      <c r="N45" s="44">
        <f>L45*M45*(I45-F45)%</f>
        <v>-1679154.048000002</v>
      </c>
    </row>
    <row r="46" spans="1:14" s="7" customFormat="1" ht="15.75" hidden="1" customHeight="1" x14ac:dyDescent="0.25">
      <c r="A46" s="15">
        <v>2</v>
      </c>
      <c r="B46" s="14" t="s">
        <v>19</v>
      </c>
      <c r="C46" s="13">
        <f>$C$2</f>
        <v>44459</v>
      </c>
      <c r="D46" s="17">
        <v>42419</v>
      </c>
      <c r="E46" s="17">
        <v>46072</v>
      </c>
      <c r="F46" s="10">
        <f>F14</f>
        <v>96.321689848909429</v>
      </c>
      <c r="G46" s="40">
        <f>G14</f>
        <v>-1.5E-3</v>
      </c>
      <c r="H46" s="41" t="s">
        <v>33</v>
      </c>
      <c r="I46" s="10">
        <f>I14</f>
        <v>96.911010470544085</v>
      </c>
      <c r="J46" s="35">
        <f>ROUND(N46/K46,4)</f>
        <v>2.2800000000000001E-2</v>
      </c>
      <c r="K46" s="34">
        <v>12900609.9385</v>
      </c>
      <c r="L46" s="34">
        <v>500</v>
      </c>
      <c r="M46" s="34">
        <f>M14</f>
        <v>99820</v>
      </c>
      <c r="N46" s="16">
        <f>L46*M46*(I46-F46)%</f>
        <v>294129.92225785658</v>
      </c>
    </row>
    <row r="47" spans="1:14" s="7" customFormat="1" ht="15.75" customHeight="1" x14ac:dyDescent="0.25">
      <c r="A47" s="15">
        <v>2</v>
      </c>
      <c r="B47" s="14" t="s">
        <v>32</v>
      </c>
      <c r="C47" s="13">
        <f>$C$2</f>
        <v>44459</v>
      </c>
      <c r="D47" s="17">
        <f>D15</f>
        <v>44256</v>
      </c>
      <c r="E47" s="17">
        <f>E15</f>
        <v>47908</v>
      </c>
      <c r="F47" s="10">
        <f>F15</f>
        <v>101.11981639199283</v>
      </c>
      <c r="G47" s="18">
        <f>G15</f>
        <v>2E-3</v>
      </c>
      <c r="H47" s="41" t="str">
        <f>H15</f>
        <v>Markup</v>
      </c>
      <c r="I47" s="10">
        <f>I15</f>
        <v>99.884225059866139</v>
      </c>
      <c r="J47" s="35">
        <f>ROUND(N47/K47,4)</f>
        <v>-3.09E-2</v>
      </c>
      <c r="K47" s="36">
        <v>16006569.7129</v>
      </c>
      <c r="L47" s="34">
        <v>400</v>
      </c>
      <c r="M47" s="34">
        <f>M15</f>
        <v>99980</v>
      </c>
      <c r="N47" s="44">
        <f>L47*M47*(I47-F47)%</f>
        <v>-494137.68554410519</v>
      </c>
    </row>
    <row r="49" spans="1:14" hidden="1" x14ac:dyDescent="0.25">
      <c r="A49" s="23" t="s">
        <v>31</v>
      </c>
    </row>
    <row r="50" spans="1:14" ht="47.25" hidden="1" x14ac:dyDescent="0.25">
      <c r="A50" s="50" t="s">
        <v>16</v>
      </c>
      <c r="B50" s="50" t="s">
        <v>15</v>
      </c>
      <c r="C50" s="50" t="s">
        <v>14</v>
      </c>
      <c r="D50" s="50" t="s">
        <v>13</v>
      </c>
      <c r="E50" s="50" t="s">
        <v>12</v>
      </c>
      <c r="F50" s="50" t="s">
        <v>11</v>
      </c>
      <c r="G50" s="52" t="s">
        <v>10</v>
      </c>
      <c r="H50" s="50" t="s">
        <v>9</v>
      </c>
      <c r="I50" s="50" t="s">
        <v>8</v>
      </c>
      <c r="J50" s="50" t="s">
        <v>7</v>
      </c>
      <c r="K50" s="51" t="s">
        <v>6</v>
      </c>
      <c r="L50" s="51" t="s">
        <v>5</v>
      </c>
      <c r="M50" s="51" t="s">
        <v>4</v>
      </c>
      <c r="N50" s="21" t="s">
        <v>3</v>
      </c>
    </row>
    <row r="51" spans="1:14" ht="15.75" hidden="1" customHeight="1" x14ac:dyDescent="0.25">
      <c r="A51" s="15">
        <v>1</v>
      </c>
      <c r="B51" s="14" t="s">
        <v>21</v>
      </c>
      <c r="C51" s="13">
        <f>C42</f>
        <v>44459</v>
      </c>
      <c r="D51" s="13" t="e">
        <f>#REF!</f>
        <v>#REF!</v>
      </c>
      <c r="E51" s="13" t="e">
        <f>#REF!</f>
        <v>#REF!</v>
      </c>
      <c r="F51" s="38" t="e">
        <f>#REF!</f>
        <v>#REF!</v>
      </c>
      <c r="G51" s="40" t="e">
        <f>#REF!</f>
        <v>#REF!</v>
      </c>
      <c r="H51" s="39" t="e">
        <f>#REF!</f>
        <v>#REF!</v>
      </c>
      <c r="I51" s="38" t="e">
        <f>#REF!</f>
        <v>#REF!</v>
      </c>
      <c r="J51" s="35" t="e">
        <f>ROUND(N51/K51,4)</f>
        <v>#REF!</v>
      </c>
      <c r="K51" s="34">
        <v>1884883.0308000001</v>
      </c>
      <c r="L51" s="34">
        <v>3000</v>
      </c>
      <c r="M51" s="34" t="e">
        <f>#REF!</f>
        <v>#REF!</v>
      </c>
      <c r="N51" s="44" t="e">
        <f>L51*M51*(I51-F51)%</f>
        <v>#REF!</v>
      </c>
    </row>
    <row r="52" spans="1:14" s="7" customFormat="1" ht="15.75" hidden="1" customHeight="1" x14ac:dyDescent="0.25">
      <c r="A52" s="15">
        <v>1</v>
      </c>
      <c r="B52" s="14" t="s">
        <v>30</v>
      </c>
      <c r="C52" s="13">
        <f>$C$2</f>
        <v>44459</v>
      </c>
      <c r="D52" s="17">
        <v>41912</v>
      </c>
      <c r="E52" s="17">
        <v>45565</v>
      </c>
      <c r="F52" s="10">
        <f>F43</f>
        <v>101.52327200096745</v>
      </c>
      <c r="G52" s="11">
        <f>G43</f>
        <v>2.7000000000000001E-3</v>
      </c>
      <c r="H52" s="10" t="str">
        <f>H43</f>
        <v>Markup</v>
      </c>
      <c r="I52" s="10">
        <f>I43</f>
        <v>99.951039029046555</v>
      </c>
      <c r="J52" s="35">
        <f>ROUND(N52/K52,4)</f>
        <v>-43.3598</v>
      </c>
      <c r="K52" s="34">
        <v>1814095.6936999999</v>
      </c>
      <c r="L52" s="34">
        <v>5003</v>
      </c>
      <c r="M52" s="34">
        <f>M43</f>
        <v>1000000</v>
      </c>
      <c r="N52" s="44">
        <f>L52*M52*(I52-F52)%</f>
        <v>-78658815.585202485</v>
      </c>
    </row>
    <row r="53" spans="1:14" s="7" customFormat="1" ht="15.75" hidden="1" customHeight="1" x14ac:dyDescent="0.25">
      <c r="A53" s="15">
        <v>1</v>
      </c>
      <c r="B53" s="14" t="s">
        <v>26</v>
      </c>
      <c r="C53" s="13">
        <f>$C$2</f>
        <v>44459</v>
      </c>
      <c r="D53" s="17">
        <v>43069</v>
      </c>
      <c r="E53" s="17">
        <v>45260</v>
      </c>
      <c r="F53" s="10">
        <f>F35</f>
        <v>100.9637863938339</v>
      </c>
      <c r="G53" s="39">
        <f>G35</f>
        <v>1.4999999999999999E-2</v>
      </c>
      <c r="H53" s="45" t="str">
        <f>H35</f>
        <v>Markup</v>
      </c>
      <c r="I53" s="10">
        <f>I35</f>
        <v>99.171288187300618</v>
      </c>
      <c r="J53" s="35">
        <f>ROUND(N53/K53,4)</f>
        <v>-7.4800000000000005E-2</v>
      </c>
      <c r="K53" s="49">
        <v>1557835.1194</v>
      </c>
      <c r="L53" s="34">
        <v>130</v>
      </c>
      <c r="M53" s="34">
        <f>M35</f>
        <v>50000</v>
      </c>
      <c r="N53" s="44">
        <f>L53*M53*(I53-F53)%</f>
        <v>-116512.38342466329</v>
      </c>
    </row>
    <row r="54" spans="1:14" s="7" customFormat="1" ht="15.75" hidden="1" customHeight="1" x14ac:dyDescent="0.25">
      <c r="A54" s="15">
        <v>1</v>
      </c>
      <c r="B54" s="14" t="s">
        <v>29</v>
      </c>
      <c r="C54" s="13">
        <f>$C$2</f>
        <v>44459</v>
      </c>
      <c r="D54" s="17">
        <v>42934</v>
      </c>
      <c r="E54" s="17">
        <v>44760</v>
      </c>
      <c r="F54" s="10">
        <f>F9</f>
        <v>100.44776167726479</v>
      </c>
      <c r="G54" s="39">
        <f>G9</f>
        <v>1.4999999999999999E-2</v>
      </c>
      <c r="H54" s="41" t="str">
        <f>H9</f>
        <v>Markup</v>
      </c>
      <c r="I54" s="10">
        <f>I9</f>
        <v>98.790994556287316</v>
      </c>
      <c r="J54" s="35">
        <f>ROUND(N54/K54,4)</f>
        <v>-0.1145</v>
      </c>
      <c r="K54" s="49">
        <v>1627432.2372000001</v>
      </c>
      <c r="L54" s="36">
        <v>5000</v>
      </c>
      <c r="M54" s="36">
        <f>M44</f>
        <v>2250</v>
      </c>
      <c r="N54" s="44">
        <f>L54*M54*(I54-F54)%</f>
        <v>-186386.30110996621</v>
      </c>
    </row>
    <row r="55" spans="1:14" s="7" customFormat="1" ht="15.75" hidden="1" customHeight="1" x14ac:dyDescent="0.25">
      <c r="A55" s="15">
        <v>3</v>
      </c>
      <c r="B55" s="14" t="s">
        <v>2</v>
      </c>
      <c r="C55" s="13">
        <f>$C$2</f>
        <v>44459</v>
      </c>
      <c r="D55" s="17">
        <v>42727</v>
      </c>
      <c r="E55" s="17">
        <v>46379</v>
      </c>
      <c r="F55" s="10">
        <v>100</v>
      </c>
      <c r="G55" s="39">
        <v>7.4999999999999997E-3</v>
      </c>
      <c r="H55" s="41" t="s">
        <v>28</v>
      </c>
      <c r="I55" s="10">
        <v>96.942099999999996</v>
      </c>
      <c r="J55" s="35">
        <f>ROUND(N55/K55,4)</f>
        <v>-9.8500000000000004E-2</v>
      </c>
      <c r="K55" s="49">
        <v>1549274.1802999999</v>
      </c>
      <c r="L55" s="36">
        <v>50</v>
      </c>
      <c r="M55" s="36">
        <f>M45</f>
        <v>99840</v>
      </c>
      <c r="N55" s="44">
        <f>L55*M55*(I55-F55)%</f>
        <v>-152650.36800000019</v>
      </c>
    </row>
    <row r="56" spans="1:14" s="7" customFormat="1" hidden="1" x14ac:dyDescent="0.25">
      <c r="A56" s="15">
        <v>3</v>
      </c>
      <c r="B56" s="14" t="s">
        <v>20</v>
      </c>
      <c r="C56" s="13">
        <f>$C$2</f>
        <v>44459</v>
      </c>
      <c r="D56" s="17">
        <v>43055</v>
      </c>
      <c r="E56" s="17">
        <v>44881</v>
      </c>
      <c r="F56" s="10">
        <v>97.646500000000003</v>
      </c>
      <c r="G56" s="40">
        <f>G9</f>
        <v>1.4999999999999999E-2</v>
      </c>
      <c r="H56" s="40" t="str">
        <f>H9</f>
        <v>Markup</v>
      </c>
      <c r="I56" s="38">
        <f>I9</f>
        <v>98.790994556287316</v>
      </c>
      <c r="J56" s="35">
        <f>ROUND(N56/K56,4)</f>
        <v>1E-3</v>
      </c>
      <c r="K56" s="36">
        <f>K52</f>
        <v>1814095.6936999999</v>
      </c>
      <c r="L56" s="34">
        <v>72</v>
      </c>
      <c r="M56" s="34">
        <f>M9</f>
        <v>2250</v>
      </c>
      <c r="N56" s="16">
        <f>L56*M56*(I56-F56)%</f>
        <v>1854.0811811854471</v>
      </c>
    </row>
    <row r="57" spans="1:14" s="7" customFormat="1" hidden="1" x14ac:dyDescent="0.25">
      <c r="A57" s="15">
        <v>2</v>
      </c>
      <c r="B57" s="14" t="s">
        <v>19</v>
      </c>
      <c r="C57" s="13">
        <f>$C$2</f>
        <v>44459</v>
      </c>
      <c r="D57" s="17">
        <v>42419</v>
      </c>
      <c r="E57" s="17">
        <v>46072</v>
      </c>
      <c r="F57" s="10">
        <f>F46</f>
        <v>96.321689848909429</v>
      </c>
      <c r="G57" s="40">
        <f>G46</f>
        <v>-1.5E-3</v>
      </c>
      <c r="H57" s="41" t="str">
        <f>H46</f>
        <v>Markdown</v>
      </c>
      <c r="I57" s="10">
        <f>I46</f>
        <v>96.911010470544085</v>
      </c>
      <c r="J57" s="35">
        <f>ROUND(N57/K57,4)</f>
        <v>4.8599999999999997E-2</v>
      </c>
      <c r="K57" s="34">
        <v>1814095.6936999999</v>
      </c>
      <c r="L57" s="34">
        <v>150</v>
      </c>
      <c r="M57" s="34">
        <f>M46</f>
        <v>99820</v>
      </c>
      <c r="N57" s="16">
        <f>L57*M57*(I57-F57)%</f>
        <v>88238.976677356986</v>
      </c>
    </row>
    <row r="58" spans="1:14" s="7" customFormat="1" ht="21" hidden="1" customHeight="1" x14ac:dyDescent="0.25">
      <c r="A58" s="15">
        <v>3</v>
      </c>
      <c r="B58" s="14" t="s">
        <v>18</v>
      </c>
      <c r="C58" s="13">
        <f>C57</f>
        <v>44459</v>
      </c>
      <c r="D58" s="17">
        <f>D38</f>
        <v>43839</v>
      </c>
      <c r="E58" s="17">
        <f>E38</f>
        <v>47492</v>
      </c>
      <c r="F58" s="10">
        <f>F38</f>
        <v>99.595304073382522</v>
      </c>
      <c r="G58" s="18">
        <f>G38</f>
        <v>-1.5E-3</v>
      </c>
      <c r="H58" s="10" t="str">
        <f>H38</f>
        <v>Markdown</v>
      </c>
      <c r="I58" s="35">
        <f>I38</f>
        <v>100.59486125493441</v>
      </c>
      <c r="J58" s="35">
        <f>ROUND(N58/K58,4)</f>
        <v>0.1928</v>
      </c>
      <c r="K58" s="36">
        <v>1814095.6936999999</v>
      </c>
      <c r="L58" s="34">
        <v>35</v>
      </c>
      <c r="M58" s="34">
        <f>M38</f>
        <v>1000000</v>
      </c>
      <c r="N58" s="16">
        <f>L58*M58*(I58-F58)%</f>
        <v>349845.01354316249</v>
      </c>
    </row>
    <row r="59" spans="1:14" s="7" customFormat="1" hidden="1" x14ac:dyDescent="0.25">
      <c r="A59" s="33"/>
      <c r="B59" s="32"/>
      <c r="C59" s="31"/>
      <c r="D59" s="30"/>
      <c r="E59" s="30"/>
      <c r="F59" s="27"/>
      <c r="G59" s="54"/>
      <c r="H59" s="53"/>
      <c r="I59" s="27"/>
      <c r="J59" s="47"/>
      <c r="K59" s="25"/>
      <c r="L59" s="25"/>
      <c r="M59" s="25"/>
      <c r="N59" s="24"/>
    </row>
    <row r="61" spans="1:14" hidden="1" x14ac:dyDescent="0.25">
      <c r="A61" s="23" t="s">
        <v>27</v>
      </c>
    </row>
    <row r="62" spans="1:14" ht="50.25" hidden="1" customHeight="1" x14ac:dyDescent="0.25">
      <c r="A62" s="50" t="s">
        <v>16</v>
      </c>
      <c r="B62" s="50" t="s">
        <v>15</v>
      </c>
      <c r="C62" s="50" t="s">
        <v>14</v>
      </c>
      <c r="D62" s="50" t="s">
        <v>13</v>
      </c>
      <c r="E62" s="50" t="s">
        <v>12</v>
      </c>
      <c r="F62" s="50" t="s">
        <v>11</v>
      </c>
      <c r="G62" s="52" t="s">
        <v>10</v>
      </c>
      <c r="H62" s="50" t="s">
        <v>9</v>
      </c>
      <c r="I62" s="50" t="s">
        <v>8</v>
      </c>
      <c r="J62" s="50" t="s">
        <v>7</v>
      </c>
      <c r="K62" s="51" t="s">
        <v>6</v>
      </c>
      <c r="L62" s="51" t="s">
        <v>5</v>
      </c>
      <c r="M62" s="51" t="s">
        <v>4</v>
      </c>
      <c r="N62" s="50" t="s">
        <v>3</v>
      </c>
    </row>
    <row r="63" spans="1:14" s="7" customFormat="1" ht="15.75" hidden="1" customHeight="1" x14ac:dyDescent="0.25">
      <c r="A63" s="15">
        <v>1</v>
      </c>
      <c r="B63" s="14" t="s">
        <v>26</v>
      </c>
      <c r="C63" s="13">
        <f>$C$2</f>
        <v>44459</v>
      </c>
      <c r="D63" s="17">
        <v>43069</v>
      </c>
      <c r="E63" s="17">
        <v>45260</v>
      </c>
      <c r="F63" s="10">
        <f>F35</f>
        <v>100.9637863938339</v>
      </c>
      <c r="G63" s="18">
        <f>G35</f>
        <v>1.4999999999999999E-2</v>
      </c>
      <c r="H63" s="10" t="str">
        <f>H35</f>
        <v>Markup</v>
      </c>
      <c r="I63" s="10">
        <f>I35</f>
        <v>99.171288187300618</v>
      </c>
      <c r="J63" s="35">
        <f>ROUND(N63/K63,4)</f>
        <v>-3.1199999999999999E-2</v>
      </c>
      <c r="K63" s="49">
        <v>1436043.5031000001</v>
      </c>
      <c r="L63" s="34">
        <v>50</v>
      </c>
      <c r="M63" s="34">
        <f>M53</f>
        <v>50000</v>
      </c>
      <c r="N63" s="44">
        <f>L63*M63*(I63-F63)%</f>
        <v>-44812.455163332037</v>
      </c>
    </row>
    <row r="64" spans="1:14" s="7" customFormat="1" hidden="1" x14ac:dyDescent="0.25">
      <c r="A64" s="15">
        <v>1</v>
      </c>
      <c r="B64" s="14" t="s">
        <v>25</v>
      </c>
      <c r="C64" s="13">
        <f>$C$2</f>
        <v>44459</v>
      </c>
      <c r="D64" s="17">
        <v>43054</v>
      </c>
      <c r="E64" s="17">
        <v>44515</v>
      </c>
      <c r="F64" s="10">
        <f>F36</f>
        <v>98.741938795994429</v>
      </c>
      <c r="G64" s="11">
        <f>G36</f>
        <v>-0.01</v>
      </c>
      <c r="H64" s="10" t="str">
        <f>H36</f>
        <v>Markdown</v>
      </c>
      <c r="I64" s="10">
        <f>I36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M36</f>
        <v>29053</v>
      </c>
      <c r="N64" s="44">
        <f>L64*M64*(I64-F64)%</f>
        <v>4736.8447184219012</v>
      </c>
    </row>
    <row r="65" spans="1:14" s="7" customFormat="1" hidden="1" x14ac:dyDescent="0.25">
      <c r="A65" s="15">
        <v>1</v>
      </c>
      <c r="B65" s="14" t="s">
        <v>22</v>
      </c>
      <c r="C65" s="13">
        <f>$C$2</f>
        <v>44459</v>
      </c>
      <c r="D65" s="17">
        <v>42768</v>
      </c>
      <c r="E65" s="17">
        <v>44959</v>
      </c>
      <c r="F65" s="35">
        <f>F37</f>
        <v>87.410891850704047</v>
      </c>
      <c r="G65" s="11">
        <f>G37</f>
        <v>1.4999999999999999E-2</v>
      </c>
      <c r="H65" s="10" t="str">
        <f>H37</f>
        <v>Markup</v>
      </c>
      <c r="I65" s="35">
        <f>I37</f>
        <v>86.017545259445228</v>
      </c>
      <c r="J65" s="35">
        <f>ROUND(N65/K65,4)</f>
        <v>-1.95E-2</v>
      </c>
      <c r="K65" s="36">
        <v>1312435.9380999999</v>
      </c>
      <c r="L65" s="34">
        <v>40</v>
      </c>
      <c r="M65" s="34">
        <f>M37</f>
        <v>45832.66</v>
      </c>
      <c r="N65" s="16">
        <f>L65*M65*(I65-F65)%</f>
        <v>-25544.312231729771</v>
      </c>
    </row>
    <row r="66" spans="1:14" s="7" customFormat="1" ht="21" hidden="1" customHeight="1" x14ac:dyDescent="0.25">
      <c r="A66" s="15">
        <v>2</v>
      </c>
      <c r="B66" s="14" t="s">
        <v>18</v>
      </c>
      <c r="C66" s="13">
        <f>C65</f>
        <v>44459</v>
      </c>
      <c r="D66" s="17">
        <f>D38</f>
        <v>43839</v>
      </c>
      <c r="E66" s="17">
        <f>E38</f>
        <v>47492</v>
      </c>
      <c r="F66" s="35">
        <v>100.15263972144623</v>
      </c>
      <c r="G66" s="11">
        <f>G38</f>
        <v>-1.5E-3</v>
      </c>
      <c r="H66" s="10" t="str">
        <f>H38</f>
        <v>Markdown</v>
      </c>
      <c r="I66" s="35">
        <f>I38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M38</f>
        <v>1000000</v>
      </c>
      <c r="N66" s="16">
        <f>L66*M66*(I66-F66)%</f>
        <v>44222.153348817985</v>
      </c>
    </row>
    <row r="67" spans="1:14" s="7" customFormat="1" hidden="1" x14ac:dyDescent="0.25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25"/>
    <row r="69" spans="1:14" s="7" customFormat="1" ht="15.75" hidden="1" customHeight="1" x14ac:dyDescent="0.25">
      <c r="A69" s="41">
        <v>1</v>
      </c>
      <c r="B69" s="43" t="s">
        <v>24</v>
      </c>
      <c r="C69" s="13">
        <f>$C$2</f>
        <v>44459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25">
      <c r="A70" s="41">
        <v>2</v>
      </c>
      <c r="B70" s="43" t="s">
        <v>23</v>
      </c>
      <c r="C70" s="13">
        <f>$C$2</f>
        <v>44459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25">
      <c r="A71" s="41">
        <v>4</v>
      </c>
      <c r="B71" s="43" t="s">
        <v>22</v>
      </c>
      <c r="C71" s="13">
        <f>$C$2</f>
        <v>44459</v>
      </c>
      <c r="D71" s="42">
        <v>42768</v>
      </c>
      <c r="E71" s="42">
        <v>44959</v>
      </c>
      <c r="F71" s="37">
        <f>F37</f>
        <v>87.410891850704047</v>
      </c>
      <c r="G71" s="40">
        <f>G37</f>
        <v>1.4999999999999999E-2</v>
      </c>
      <c r="H71" s="38" t="str">
        <f>H10</f>
        <v>Markup</v>
      </c>
      <c r="I71" s="37">
        <f>I37</f>
        <v>86.017545259445228</v>
      </c>
      <c r="J71" s="37">
        <f>ROUND(N71/K71,4)</f>
        <v>-8.9999999999999993E-3</v>
      </c>
      <c r="K71" s="34">
        <v>34059131.466499999</v>
      </c>
      <c r="L71" s="34">
        <v>480</v>
      </c>
      <c r="M71" s="34">
        <f>M37</f>
        <v>45832.66</v>
      </c>
      <c r="N71" s="16">
        <f>L71*M71*(I71-F71)%</f>
        <v>-306531.74678075721</v>
      </c>
    </row>
    <row r="72" spans="1:14" s="7" customFormat="1" ht="15.75" hidden="1" customHeight="1" x14ac:dyDescent="0.25">
      <c r="A72" s="15">
        <v>6</v>
      </c>
      <c r="B72" s="14" t="s">
        <v>0</v>
      </c>
      <c r="C72" s="13">
        <f>$C$2</f>
        <v>44459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25">
      <c r="A73" s="15">
        <v>2</v>
      </c>
      <c r="B73" s="14" t="s">
        <v>19</v>
      </c>
      <c r="C73" s="13">
        <f>$C$2</f>
        <v>44459</v>
      </c>
      <c r="D73" s="17">
        <v>42419</v>
      </c>
      <c r="E73" s="17">
        <v>46072</v>
      </c>
      <c r="F73" s="10">
        <f>F57</f>
        <v>96.321689848909429</v>
      </c>
      <c r="G73" s="40">
        <f>G57</f>
        <v>-1.5E-3</v>
      </c>
      <c r="H73" s="41" t="str">
        <f>H57</f>
        <v>Markdown</v>
      </c>
      <c r="I73" s="10">
        <f>I57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M46</f>
        <v>99820</v>
      </c>
      <c r="N73" s="16">
        <f>L73*M73*(I73-F73)%</f>
        <v>294129.92225785658</v>
      </c>
    </row>
    <row r="74" spans="1:14" ht="15.75" hidden="1" customHeight="1" x14ac:dyDescent="0.25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25">
      <c r="A75" s="15">
        <v>3</v>
      </c>
      <c r="B75" s="14" t="s">
        <v>0</v>
      </c>
      <c r="C75" s="13">
        <f>$C$2</f>
        <v>44459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25">
      <c r="A76" s="15">
        <v>3</v>
      </c>
      <c r="B76" s="14" t="s">
        <v>20</v>
      </c>
      <c r="C76" s="13">
        <f>$C$2</f>
        <v>44459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25">
      <c r="A77" s="15">
        <v>4</v>
      </c>
      <c r="B77" s="14" t="s">
        <v>19</v>
      </c>
      <c r="C77" s="13">
        <f>$C$2</f>
        <v>44459</v>
      </c>
      <c r="D77" s="17">
        <f>D57</f>
        <v>42419</v>
      </c>
      <c r="E77" s="17">
        <f>E57</f>
        <v>46072</v>
      </c>
      <c r="F77" s="10">
        <f>F57</f>
        <v>96.321689848909429</v>
      </c>
      <c r="G77" s="18">
        <f>G57</f>
        <v>-1.5E-3</v>
      </c>
      <c r="H77" s="17" t="str">
        <f>H57</f>
        <v>Markdown</v>
      </c>
      <c r="I77" s="37">
        <f>I57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M57</f>
        <v>99820</v>
      </c>
      <c r="N77" s="16">
        <f>L77*M77*(I77-F77)%</f>
        <v>294129.92225785658</v>
      </c>
    </row>
    <row r="78" spans="1:14" s="7" customFormat="1" ht="21" hidden="1" customHeight="1" x14ac:dyDescent="0.25">
      <c r="A78" s="15">
        <v>4</v>
      </c>
      <c r="B78" s="14" t="s">
        <v>18</v>
      </c>
      <c r="C78" s="13">
        <f>C77</f>
        <v>44459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25">
      <c r="A79" s="15">
        <v>6</v>
      </c>
      <c r="B79" s="14" t="s">
        <v>18</v>
      </c>
      <c r="C79" s="13">
        <f>C78</f>
        <v>44459</v>
      </c>
      <c r="D79" s="17">
        <f>D55</f>
        <v>42727</v>
      </c>
      <c r="E79" s="17">
        <f>E55</f>
        <v>46379</v>
      </c>
      <c r="F79" s="35">
        <f>F38</f>
        <v>99.595304073382522</v>
      </c>
      <c r="G79" s="11">
        <f>G66</f>
        <v>-1.5E-3</v>
      </c>
      <c r="H79" s="10" t="str">
        <f>H55</f>
        <v>Markup</v>
      </c>
      <c r="I79" s="35">
        <f>I38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M58</f>
        <v>1000000</v>
      </c>
      <c r="N79" s="16">
        <f>L79*M79*(I79-F79)%</f>
        <v>999557.18155189289</v>
      </c>
    </row>
    <row r="80" spans="1:14" s="7" customFormat="1" hidden="1" x14ac:dyDescent="0.25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25">
      <c r="A81" s="23" t="s">
        <v>17</v>
      </c>
    </row>
    <row r="82" spans="1:14" ht="47.25" hidden="1" x14ac:dyDescent="0.25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25">
      <c r="A83" s="15">
        <v>1</v>
      </c>
      <c r="B83" s="14" t="s">
        <v>2</v>
      </c>
      <c r="C83" s="13">
        <f>$C$2</f>
        <v>44459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-2.1999999999999999E-2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25">
      <c r="A84" s="15">
        <v>1</v>
      </c>
      <c r="B84" s="14" t="s">
        <v>2</v>
      </c>
      <c r="C84" s="13">
        <f>$C$2</f>
        <v>44459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M55</f>
        <v>99840</v>
      </c>
      <c r="N84" s="16">
        <f>L84*M84*(I84-F84)%</f>
        <v>-763251.8400000009</v>
      </c>
    </row>
    <row r="85" spans="1:14" s="7" customFormat="1" hidden="1" x14ac:dyDescent="0.25">
      <c r="A85" s="15">
        <v>1</v>
      </c>
      <c r="B85" s="14" t="s">
        <v>1</v>
      </c>
      <c r="C85" s="13">
        <f>$C$2</f>
        <v>44459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25">
      <c r="A86" s="15">
        <v>2</v>
      </c>
      <c r="B86" s="14" t="s">
        <v>0</v>
      </c>
      <c r="C86" s="13">
        <f>$C$2</f>
        <v>44459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H35</f>
        <v>Markup</v>
      </c>
      <c r="I86" s="10">
        <f>I75</f>
        <v>99.783800535158235</v>
      </c>
      <c r="J86" s="10">
        <f>J35</f>
        <v>-2.8000000000000001E-2</v>
      </c>
      <c r="K86" s="9">
        <v>2563265.4972999999</v>
      </c>
      <c r="L86" s="9">
        <v>4000</v>
      </c>
      <c r="M86" s="9">
        <f>M75</f>
        <v>100000</v>
      </c>
      <c r="N86" s="8">
        <f>N35</f>
        <v>-1660749.5883530853</v>
      </c>
    </row>
    <row r="93" spans="1:14" s="6" customFormat="1" x14ac:dyDescent="0.25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B30" sqref="B30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4" customWidth="1"/>
    <col min="7" max="7" width="19.5703125" style="5" customWidth="1"/>
    <col min="8" max="8" width="16.7109375" style="4" customWidth="1"/>
    <col min="9" max="9" width="20.5703125" style="4" customWidth="1"/>
    <col min="10" max="10" width="12.85546875" style="2" customWidth="1"/>
    <col min="11" max="11" width="34" style="3" customWidth="1"/>
    <col min="12" max="12" width="15.42578125" style="3" bestFit="1" customWidth="1"/>
    <col min="13" max="13" width="18.7109375" style="3" bestFit="1" customWidth="1"/>
    <col min="14" max="14" width="19.7109375" style="2" customWidth="1"/>
    <col min="15" max="16384" width="9.140625" style="1"/>
  </cols>
  <sheetData>
    <row r="1" spans="1:14" x14ac:dyDescent="0.25">
      <c r="A1" s="75" t="s">
        <v>42</v>
      </c>
      <c r="C1" s="75"/>
    </row>
    <row r="2" spans="1:14" x14ac:dyDescent="0.25">
      <c r="A2" s="75" t="s">
        <v>41</v>
      </c>
      <c r="C2" s="76">
        <v>44460</v>
      </c>
      <c r="F2" s="74"/>
      <c r="I2" s="74"/>
    </row>
    <row r="3" spans="1:14" x14ac:dyDescent="0.25">
      <c r="A3" s="75"/>
      <c r="C3" s="75"/>
      <c r="F3" s="74"/>
    </row>
    <row r="5" spans="1:14" x14ac:dyDescent="0.25">
      <c r="A5" s="23" t="s">
        <v>40</v>
      </c>
    </row>
    <row r="6" spans="1:14" ht="47.25" x14ac:dyDescent="0.25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25">
      <c r="A7" s="15">
        <v>1</v>
      </c>
      <c r="B7" s="14" t="s">
        <v>24</v>
      </c>
      <c r="C7" s="13">
        <f>$C$2</f>
        <v>44460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25">
      <c r="A8" s="15">
        <v>1</v>
      </c>
      <c r="B8" s="14" t="s">
        <v>1</v>
      </c>
      <c r="C8" s="13">
        <f>$C$2</f>
        <v>44460</v>
      </c>
      <c r="D8" s="17">
        <v>43165</v>
      </c>
      <c r="E8" s="17">
        <v>44991</v>
      </c>
      <c r="F8" s="10">
        <v>99.395583677091452</v>
      </c>
      <c r="G8" s="39">
        <v>1.4999999999999999E-2</v>
      </c>
      <c r="H8" s="41" t="s">
        <v>28</v>
      </c>
      <c r="I8" s="10">
        <v>97.998197552746063</v>
      </c>
      <c r="J8" s="35">
        <f>ROUND(N8/K8,4)</f>
        <v>-2.1999999999999999E-2</v>
      </c>
      <c r="K8" s="49">
        <v>38069560.9987</v>
      </c>
      <c r="L8" s="34">
        <v>18000</v>
      </c>
      <c r="M8" s="34">
        <v>3333</v>
      </c>
      <c r="N8" s="44">
        <f>L8*M8*(I8-F8)%</f>
        <v>-838347.83143977227</v>
      </c>
    </row>
    <row r="9" spans="1:14" s="7" customFormat="1" ht="15.75" hidden="1" customHeight="1" x14ac:dyDescent="0.25">
      <c r="A9" s="15">
        <v>2</v>
      </c>
      <c r="B9" s="14" t="s">
        <v>29</v>
      </c>
      <c r="C9" s="13">
        <f>$C$2</f>
        <v>44460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28</v>
      </c>
      <c r="I9" s="10">
        <v>98.790994556287316</v>
      </c>
      <c r="J9" s="35">
        <f>ROUND(N9/K9,4)</f>
        <v>-9.7000000000000003E-3</v>
      </c>
      <c r="K9" s="49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25">
      <c r="A10" s="15">
        <v>2</v>
      </c>
      <c r="B10" s="14" t="s">
        <v>22</v>
      </c>
      <c r="C10" s="13">
        <f>$C$2</f>
        <v>44460</v>
      </c>
      <c r="D10" s="17">
        <v>42768</v>
      </c>
      <c r="E10" s="17">
        <v>44959</v>
      </c>
      <c r="F10" s="35">
        <v>87.410891850704047</v>
      </c>
      <c r="G10" s="39">
        <v>1.4999999999999999E-2</v>
      </c>
      <c r="H10" s="41" t="s">
        <v>28</v>
      </c>
      <c r="I10" s="35">
        <v>86.017545259445228</v>
      </c>
      <c r="J10" s="35">
        <f>ROUND(N10/K10,4)</f>
        <v>-8.6E-3</v>
      </c>
      <c r="K10" s="36">
        <v>37238864.110200003</v>
      </c>
      <c r="L10" s="34">
        <v>500</v>
      </c>
      <c r="M10" s="34">
        <v>45832.66</v>
      </c>
      <c r="N10" s="44">
        <f>L10*M10*(I10-F10)%</f>
        <v>-319303.90289662214</v>
      </c>
    </row>
    <row r="11" spans="1:14" s="7" customFormat="1" ht="15.75" customHeight="1" x14ac:dyDescent="0.25">
      <c r="A11" s="15">
        <v>1</v>
      </c>
      <c r="B11" s="14" t="s">
        <v>34</v>
      </c>
      <c r="C11" s="13">
        <f>$C$2</f>
        <v>44460</v>
      </c>
      <c r="D11" s="17">
        <v>43907</v>
      </c>
      <c r="E11" s="17">
        <v>47559</v>
      </c>
      <c r="F11" s="10">
        <v>102.30550135495942</v>
      </c>
      <c r="G11" s="39">
        <v>4.0000000000000001E-3</v>
      </c>
      <c r="H11" s="41" t="s">
        <v>28</v>
      </c>
      <c r="I11" s="10">
        <v>99.976571334053844</v>
      </c>
      <c r="J11" s="35">
        <f>ROUND(N11/K11,4)</f>
        <v>-3.0599999999999999E-2</v>
      </c>
      <c r="K11" s="36">
        <v>38019750.627300002</v>
      </c>
      <c r="L11" s="34">
        <v>50</v>
      </c>
      <c r="M11" s="34">
        <v>1000000</v>
      </c>
      <c r="N11" s="44">
        <f>L11*M11*(I11-F11)%</f>
        <v>-1164465.0104527869</v>
      </c>
    </row>
    <row r="12" spans="1:14" s="7" customFormat="1" ht="15.75" hidden="1" customHeight="1" x14ac:dyDescent="0.25">
      <c r="A12" s="15">
        <v>5</v>
      </c>
      <c r="B12" s="14" t="s">
        <v>0</v>
      </c>
      <c r="C12" s="13">
        <f>$C$2</f>
        <v>44460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28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25">
      <c r="A13" s="15">
        <v>3</v>
      </c>
      <c r="B13" s="14" t="s">
        <v>2</v>
      </c>
      <c r="C13" s="13">
        <f>$C$2</f>
        <v>44460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28</v>
      </c>
      <c r="I13" s="10">
        <v>96.942099999999996</v>
      </c>
      <c r="J13" s="35">
        <f>ROUND(N13/K13,4)</f>
        <v>-0.1009</v>
      </c>
      <c r="K13" s="49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25">
      <c r="A14" s="73">
        <v>2</v>
      </c>
      <c r="B14" s="72" t="s">
        <v>19</v>
      </c>
      <c r="C14" s="71">
        <f>$C$2</f>
        <v>44460</v>
      </c>
      <c r="D14" s="70">
        <v>42419</v>
      </c>
      <c r="E14" s="70">
        <v>46072</v>
      </c>
      <c r="F14" s="67">
        <v>96.321689848909429</v>
      </c>
      <c r="G14" s="69">
        <v>-1.5E-3</v>
      </c>
      <c r="H14" s="68" t="s">
        <v>33</v>
      </c>
      <c r="I14" s="67">
        <v>96.911010470544085</v>
      </c>
      <c r="J14" s="66">
        <f>ROUND(N14/K14,4)</f>
        <v>6.8999999999999999E-3</v>
      </c>
      <c r="K14" s="65">
        <v>35983606.870399997</v>
      </c>
      <c r="L14" s="65">
        <v>425</v>
      </c>
      <c r="M14" s="65">
        <v>99820</v>
      </c>
      <c r="N14" s="64">
        <f>L14*M14*(I14-F14)%</f>
        <v>250010.43391917812</v>
      </c>
    </row>
    <row r="15" spans="1:14" s="7" customFormat="1" ht="15.75" customHeight="1" x14ac:dyDescent="0.25">
      <c r="A15" s="15">
        <v>2</v>
      </c>
      <c r="B15" s="14" t="s">
        <v>32</v>
      </c>
      <c r="C15" s="13">
        <f>$C$2</f>
        <v>44460</v>
      </c>
      <c r="D15" s="17">
        <v>44256</v>
      </c>
      <c r="E15" s="17">
        <v>47908</v>
      </c>
      <c r="F15" s="10">
        <v>101.98443777652916</v>
      </c>
      <c r="G15" s="39">
        <v>3.0000000000000001E-3</v>
      </c>
      <c r="H15" s="41" t="s">
        <v>28</v>
      </c>
      <c r="I15" s="10">
        <v>100.12815010256446</v>
      </c>
      <c r="J15" s="35">
        <f>ROUND(N15/K15,4)</f>
        <v>-9.0300000000000005E-2</v>
      </c>
      <c r="K15" s="36">
        <v>38019750.627300002</v>
      </c>
      <c r="L15" s="34">
        <v>1850</v>
      </c>
      <c r="M15" s="34">
        <v>99980</v>
      </c>
      <c r="N15" s="44">
        <f>L15*M15*(I15-F15)%</f>
        <v>-3433445.3703953298</v>
      </c>
    </row>
    <row r="16" spans="1:14" x14ac:dyDescent="0.25">
      <c r="A16" s="1"/>
      <c r="B16" s="1"/>
      <c r="C16" s="1"/>
      <c r="D16" s="1"/>
      <c r="E16" s="1"/>
      <c r="F16" s="61"/>
      <c r="G16" s="62"/>
      <c r="H16" s="61"/>
      <c r="I16" s="63"/>
      <c r="J16" s="1"/>
      <c r="K16" s="6"/>
      <c r="L16" s="6"/>
      <c r="M16" s="6"/>
      <c r="N16" s="1"/>
    </row>
    <row r="17" spans="1:14" hidden="1" x14ac:dyDescent="0.25">
      <c r="A17" s="57" t="s">
        <v>39</v>
      </c>
      <c r="B17" s="1"/>
      <c r="C17" s="1"/>
      <c r="D17" s="1"/>
      <c r="E17" s="1"/>
      <c r="F17" s="61"/>
      <c r="G17" s="62"/>
      <c r="H17" s="61"/>
      <c r="I17" s="61"/>
      <c r="J17" s="1"/>
      <c r="K17" s="6"/>
      <c r="L17" s="6"/>
      <c r="M17" s="6"/>
      <c r="N17" s="1"/>
    </row>
    <row r="18" spans="1:14" ht="47.25" hidden="1" x14ac:dyDescent="0.25">
      <c r="A18" s="58" t="s">
        <v>16</v>
      </c>
      <c r="B18" s="58" t="s">
        <v>15</v>
      </c>
      <c r="C18" s="58" t="s">
        <v>14</v>
      </c>
      <c r="D18" s="58" t="s">
        <v>13</v>
      </c>
      <c r="E18" s="58" t="s">
        <v>12</v>
      </c>
      <c r="F18" s="58" t="s">
        <v>11</v>
      </c>
      <c r="G18" s="60" t="s">
        <v>10</v>
      </c>
      <c r="H18" s="58" t="s">
        <v>9</v>
      </c>
      <c r="I18" s="58" t="s">
        <v>8</v>
      </c>
      <c r="J18" s="58" t="s">
        <v>7</v>
      </c>
      <c r="K18" s="59" t="s">
        <v>6</v>
      </c>
      <c r="L18" s="59" t="s">
        <v>5</v>
      </c>
      <c r="M18" s="59" t="s">
        <v>4</v>
      </c>
      <c r="N18" s="58" t="s">
        <v>3</v>
      </c>
    </row>
    <row r="19" spans="1:14" s="7" customFormat="1" hidden="1" x14ac:dyDescent="0.25">
      <c r="A19" s="33">
        <v>1</v>
      </c>
      <c r="B19" s="32" t="s">
        <v>21</v>
      </c>
      <c r="C19" s="31">
        <f>$C$2</f>
        <v>44460</v>
      </c>
      <c r="D19" s="30">
        <v>41325</v>
      </c>
      <c r="E19" s="30">
        <v>44247</v>
      </c>
      <c r="F19" s="27" t="e">
        <f>#REF!</f>
        <v>#REF!</v>
      </c>
      <c r="G19" s="54" t="e">
        <f>#REF!</f>
        <v>#REF!</v>
      </c>
      <c r="H19" s="53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25">
      <c r="A20" s="33">
        <v>1</v>
      </c>
      <c r="B20" s="32" t="s">
        <v>24</v>
      </c>
      <c r="C20" s="31">
        <f>$C$2</f>
        <v>44460</v>
      </c>
      <c r="D20" s="30">
        <v>42446</v>
      </c>
      <c r="E20" s="30">
        <v>46098</v>
      </c>
      <c r="F20" s="27">
        <f>F7</f>
        <v>90.346136978840605</v>
      </c>
      <c r="G20" s="54">
        <f>G7</f>
        <v>-1.5E-3</v>
      </c>
      <c r="H20" s="53" t="s">
        <v>28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25">
      <c r="A21" s="33">
        <v>1</v>
      </c>
      <c r="B21" s="32" t="s">
        <v>1</v>
      </c>
      <c r="C21" s="31">
        <f>$C$2</f>
        <v>44460</v>
      </c>
      <c r="D21" s="30">
        <v>43165</v>
      </c>
      <c r="E21" s="30">
        <v>44991</v>
      </c>
      <c r="F21" s="27">
        <v>99.221635880026099</v>
      </c>
      <c r="G21" s="54">
        <v>1.5E-3</v>
      </c>
      <c r="H21" s="53" t="s">
        <v>28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25">
      <c r="A22" s="33">
        <v>1</v>
      </c>
      <c r="B22" s="32" t="s">
        <v>29</v>
      </c>
      <c r="C22" s="31">
        <f>$C$2</f>
        <v>44460</v>
      </c>
      <c r="D22" s="30">
        <v>42934</v>
      </c>
      <c r="E22" s="30">
        <v>44760</v>
      </c>
      <c r="F22" s="27">
        <f>F9</f>
        <v>100.44776167726479</v>
      </c>
      <c r="G22" s="54">
        <f>G9</f>
        <v>1.4999999999999999E-2</v>
      </c>
      <c r="H22" s="53" t="s">
        <v>28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25">
      <c r="A23" s="33">
        <v>3</v>
      </c>
      <c r="B23" s="32" t="s">
        <v>30</v>
      </c>
      <c r="C23" s="31">
        <f>$C$2</f>
        <v>44460</v>
      </c>
      <c r="D23" s="30">
        <v>41912</v>
      </c>
      <c r="E23" s="30">
        <v>45565</v>
      </c>
      <c r="F23" s="27">
        <v>97.746300000000005</v>
      </c>
      <c r="G23" s="54">
        <v>1.5E-3</v>
      </c>
      <c r="H23" s="53" t="s">
        <v>28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25">
      <c r="A24" s="33"/>
      <c r="B24" s="32"/>
      <c r="C24" s="31"/>
      <c r="D24" s="30"/>
      <c r="E24" s="30"/>
      <c r="F24" s="27"/>
      <c r="G24" s="54"/>
      <c r="H24" s="53"/>
      <c r="I24" s="27"/>
      <c r="J24" s="47"/>
      <c r="K24" s="46"/>
      <c r="L24" s="25"/>
      <c r="M24" s="25"/>
      <c r="N24" s="24"/>
    </row>
    <row r="25" spans="1:14" s="7" customFormat="1" ht="15.75" customHeight="1" x14ac:dyDescent="0.25">
      <c r="A25" s="57" t="s">
        <v>38</v>
      </c>
      <c r="B25" s="32"/>
      <c r="C25" s="31"/>
      <c r="D25" s="30"/>
      <c r="E25" s="30"/>
      <c r="F25" s="27"/>
      <c r="G25" s="54"/>
      <c r="H25" s="53"/>
      <c r="I25" s="27"/>
      <c r="J25" s="47"/>
      <c r="K25" s="46"/>
      <c r="L25" s="25"/>
      <c r="M25" s="25"/>
      <c r="N25" s="24"/>
    </row>
    <row r="26" spans="1:14" ht="47.25" x14ac:dyDescent="0.25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25">
      <c r="A27" s="15">
        <v>1</v>
      </c>
      <c r="B27" s="14" t="s">
        <v>1</v>
      </c>
      <c r="C27" s="13">
        <f>$C$2</f>
        <v>44460</v>
      </c>
      <c r="D27" s="17">
        <v>43165</v>
      </c>
      <c r="E27" s="17">
        <v>44991</v>
      </c>
      <c r="F27" s="10">
        <f>F8</f>
        <v>99.395583677091452</v>
      </c>
      <c r="G27" s="39">
        <f>G8</f>
        <v>1.4999999999999999E-2</v>
      </c>
      <c r="H27" s="41" t="s">
        <v>28</v>
      </c>
      <c r="I27" s="10">
        <f>I8</f>
        <v>97.998197552746063</v>
      </c>
      <c r="J27" s="35">
        <f>ROUND(N27/K27,4)</f>
        <v>-5.1000000000000004E-3</v>
      </c>
      <c r="K27" s="36">
        <v>202600078.71950001</v>
      </c>
      <c r="L27" s="34">
        <v>22000</v>
      </c>
      <c r="M27" s="34">
        <v>3333</v>
      </c>
      <c r="N27" s="44">
        <f>L27*M27*(I27-F27)%</f>
        <v>-1024647.3495374994</v>
      </c>
    </row>
    <row r="28" spans="1:14" s="7" customFormat="1" ht="15.75" customHeight="1" x14ac:dyDescent="0.25">
      <c r="A28" s="15">
        <v>1</v>
      </c>
      <c r="B28" s="14" t="s">
        <v>34</v>
      </c>
      <c r="C28" s="13">
        <f>$C$2</f>
        <v>44460</v>
      </c>
      <c r="D28" s="17">
        <v>43907</v>
      </c>
      <c r="E28" s="17">
        <v>47559</v>
      </c>
      <c r="F28" s="10">
        <f>F11</f>
        <v>102.30550135495942</v>
      </c>
      <c r="G28" s="39">
        <f>G11</f>
        <v>4.0000000000000001E-3</v>
      </c>
      <c r="H28" s="41" t="str">
        <f>H11</f>
        <v>Markup</v>
      </c>
      <c r="I28" s="10">
        <f>I11</f>
        <v>99.976571334053844</v>
      </c>
      <c r="J28" s="35">
        <f>ROUND(N28/K28,4)</f>
        <v>-4.4000000000000003E-3</v>
      </c>
      <c r="K28" s="36">
        <v>159684830.14309999</v>
      </c>
      <c r="L28" s="34">
        <v>30</v>
      </c>
      <c r="M28" s="34">
        <f>M11</f>
        <v>1000000</v>
      </c>
      <c r="N28" s="44">
        <f>L28*M28*(I28-F28)%</f>
        <v>-698679.0062716722</v>
      </c>
    </row>
    <row r="29" spans="1:14" s="7" customFormat="1" hidden="1" x14ac:dyDescent="0.25">
      <c r="A29" s="15">
        <v>3</v>
      </c>
      <c r="B29" s="14" t="s">
        <v>25</v>
      </c>
      <c r="C29" s="13">
        <f>$C$2</f>
        <v>44460</v>
      </c>
      <c r="D29" s="17">
        <f>D36</f>
        <v>43054</v>
      </c>
      <c r="E29" s="17">
        <f>E36</f>
        <v>44515</v>
      </c>
      <c r="F29" s="10">
        <f>F36</f>
        <v>98.741938795994429</v>
      </c>
      <c r="G29" s="40">
        <f>G36</f>
        <v>-0.01</v>
      </c>
      <c r="H29" s="10" t="str">
        <f>H36</f>
        <v>Markdown</v>
      </c>
      <c r="I29" s="10">
        <f>I36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M36</f>
        <v>29053</v>
      </c>
      <c r="N29" s="44">
        <f>L29*M29*(I29-F29)%</f>
        <v>47368.447184219018</v>
      </c>
    </row>
    <row r="30" spans="1:14" s="7" customFormat="1" ht="15.75" customHeight="1" x14ac:dyDescent="0.25">
      <c r="A30" s="15">
        <v>2</v>
      </c>
      <c r="B30" s="14" t="s">
        <v>37</v>
      </c>
      <c r="C30" s="13">
        <f>$C$2</f>
        <v>44460</v>
      </c>
      <c r="D30" s="17">
        <v>43213</v>
      </c>
      <c r="E30" s="17">
        <v>46866</v>
      </c>
      <c r="F30" s="10">
        <v>101.12654312083984</v>
      </c>
      <c r="G30" s="39">
        <v>2E-3</v>
      </c>
      <c r="H30" s="10" t="s">
        <v>28</v>
      </c>
      <c r="I30" s="10">
        <v>100.1744949644001</v>
      </c>
      <c r="J30" s="35">
        <f>ROUND(N30/K30,4)</f>
        <v>-1.03E-2</v>
      </c>
      <c r="K30" s="36">
        <v>159684830.14309999</v>
      </c>
      <c r="L30" s="34">
        <v>1730</v>
      </c>
      <c r="M30" s="34">
        <v>99880</v>
      </c>
      <c r="N30" s="44">
        <f>L30*M30*(I30-F30)%</f>
        <v>-1645066.8586679888</v>
      </c>
    </row>
    <row r="31" spans="1:14" s="7" customFormat="1" ht="15.75" customHeight="1" x14ac:dyDescent="0.25">
      <c r="A31" s="33"/>
      <c r="B31" s="32"/>
      <c r="C31" s="31"/>
      <c r="D31" s="30"/>
      <c r="E31" s="30"/>
      <c r="F31" s="27"/>
      <c r="G31" s="56"/>
      <c r="H31" s="53"/>
      <c r="I31" s="27"/>
      <c r="J31" s="47"/>
      <c r="K31" s="46"/>
      <c r="L31" s="25"/>
      <c r="M31" s="25"/>
      <c r="N31" s="24"/>
    </row>
    <row r="32" spans="1:14" s="7" customFormat="1" ht="15.75" customHeight="1" x14ac:dyDescent="0.25">
      <c r="A32" s="33"/>
      <c r="B32" s="32"/>
      <c r="C32" s="31"/>
      <c r="D32" s="30"/>
      <c r="E32" s="30"/>
      <c r="F32" s="27"/>
      <c r="G32" s="54"/>
      <c r="H32" s="53"/>
      <c r="I32" s="27"/>
      <c r="J32" s="47"/>
      <c r="K32" s="46"/>
      <c r="L32" s="25"/>
      <c r="M32" s="25"/>
      <c r="N32" s="24"/>
    </row>
    <row r="33" spans="1:14" s="7" customFormat="1" ht="15.75" hidden="1" customHeight="1" x14ac:dyDescent="0.25">
      <c r="A33" s="23" t="s">
        <v>36</v>
      </c>
      <c r="B33" s="32"/>
      <c r="C33" s="31"/>
      <c r="D33" s="30"/>
      <c r="E33" s="30"/>
      <c r="F33" s="27"/>
      <c r="G33" s="54"/>
      <c r="H33" s="53"/>
      <c r="I33" s="27"/>
      <c r="J33" s="47"/>
      <c r="K33" s="46"/>
      <c r="L33" s="25"/>
      <c r="M33" s="25"/>
      <c r="N33" s="24"/>
    </row>
    <row r="34" spans="1:14" ht="47.25" hidden="1" x14ac:dyDescent="0.25">
      <c r="A34" s="21" t="s">
        <v>16</v>
      </c>
      <c r="B34" s="21" t="s">
        <v>15</v>
      </c>
      <c r="C34" s="21" t="s">
        <v>14</v>
      </c>
      <c r="D34" s="21" t="s">
        <v>13</v>
      </c>
      <c r="E34" s="21" t="s">
        <v>12</v>
      </c>
      <c r="F34" s="21" t="s">
        <v>11</v>
      </c>
      <c r="G34" s="22" t="s">
        <v>10</v>
      </c>
      <c r="H34" s="21" t="s">
        <v>9</v>
      </c>
      <c r="I34" s="21" t="s">
        <v>8</v>
      </c>
      <c r="J34" s="21" t="s">
        <v>7</v>
      </c>
      <c r="K34" s="20" t="s">
        <v>6</v>
      </c>
      <c r="L34" s="20" t="s">
        <v>5</v>
      </c>
      <c r="M34" s="20" t="s">
        <v>4</v>
      </c>
      <c r="N34" s="21" t="s">
        <v>3</v>
      </c>
    </row>
    <row r="35" spans="1:14" s="7" customFormat="1" hidden="1" x14ac:dyDescent="0.25">
      <c r="A35" s="15">
        <v>1</v>
      </c>
      <c r="B35" s="14" t="s">
        <v>26</v>
      </c>
      <c r="C35" s="13">
        <f>$C$2</f>
        <v>44460</v>
      </c>
      <c r="D35" s="17">
        <v>43069</v>
      </c>
      <c r="E35" s="17">
        <v>45260</v>
      </c>
      <c r="F35" s="10">
        <v>100.9637863938339</v>
      </c>
      <c r="G35" s="39">
        <v>1.4999999999999999E-2</v>
      </c>
      <c r="H35" s="10" t="s">
        <v>28</v>
      </c>
      <c r="I35" s="10">
        <v>99.171288187300618</v>
      </c>
      <c r="J35" s="35">
        <f>ROUND(N35/K35,4)</f>
        <v>-2.8000000000000001E-2</v>
      </c>
      <c r="K35" s="49">
        <v>59411885.575999998</v>
      </c>
      <c r="L35" s="34">
        <v>1853</v>
      </c>
      <c r="M35" s="34">
        <v>50000</v>
      </c>
      <c r="N35" s="44">
        <f>L35*M35*(I35-F35)%</f>
        <v>-1660749.5883530853</v>
      </c>
    </row>
    <row r="36" spans="1:14" s="7" customFormat="1" hidden="1" x14ac:dyDescent="0.25">
      <c r="A36" s="15">
        <v>1</v>
      </c>
      <c r="B36" s="14" t="s">
        <v>25</v>
      </c>
      <c r="C36" s="13">
        <f>$C$2</f>
        <v>44460</v>
      </c>
      <c r="D36" s="17">
        <v>43054</v>
      </c>
      <c r="E36" s="17">
        <v>44515</v>
      </c>
      <c r="F36" s="10">
        <v>98.741938795994429</v>
      </c>
      <c r="G36" s="40">
        <v>-0.01</v>
      </c>
      <c r="H36" s="10" t="s">
        <v>33</v>
      </c>
      <c r="I36" s="10">
        <v>99.068021797297007</v>
      </c>
      <c r="J36" s="35">
        <f>ROUND(N36/K36,4)</f>
        <v>4.4000000000000003E-3</v>
      </c>
      <c r="K36" s="36">
        <v>74941759.254899994</v>
      </c>
      <c r="L36" s="34">
        <v>3450</v>
      </c>
      <c r="M36" s="34">
        <v>29053</v>
      </c>
      <c r="N36" s="44">
        <f>L36*M36*(I36-F36)%</f>
        <v>326842.28557111119</v>
      </c>
    </row>
    <row r="37" spans="1:14" s="7" customFormat="1" ht="21" hidden="1" customHeight="1" x14ac:dyDescent="0.25">
      <c r="A37" s="15">
        <v>1</v>
      </c>
      <c r="B37" s="14" t="s">
        <v>22</v>
      </c>
      <c r="C37" s="13">
        <f>$C$2</f>
        <v>44460</v>
      </c>
      <c r="D37" s="17">
        <v>42768</v>
      </c>
      <c r="E37" s="17">
        <v>44959</v>
      </c>
      <c r="F37" s="35">
        <f>F10</f>
        <v>87.410891850704047</v>
      </c>
      <c r="G37" s="11">
        <f>G10</f>
        <v>1.4999999999999999E-2</v>
      </c>
      <c r="H37" s="10" t="str">
        <f>H10</f>
        <v>Markup</v>
      </c>
      <c r="I37" s="35">
        <f>I10</f>
        <v>86.017545259445228</v>
      </c>
      <c r="J37" s="35">
        <f>ROUND(N37/K37,4)</f>
        <v>-9.4999999999999998E-3</v>
      </c>
      <c r="K37" s="36">
        <v>67035065.775899999</v>
      </c>
      <c r="L37" s="34">
        <v>1000</v>
      </c>
      <c r="M37" s="34">
        <f>M10</f>
        <v>45832.66</v>
      </c>
      <c r="N37" s="16">
        <f>L37*M37*(I37-F37)%</f>
        <v>-638607.80579324428</v>
      </c>
    </row>
    <row r="38" spans="1:14" s="7" customFormat="1" ht="21" hidden="1" customHeight="1" x14ac:dyDescent="0.25">
      <c r="A38" s="15">
        <v>2</v>
      </c>
      <c r="B38" s="14" t="s">
        <v>18</v>
      </c>
      <c r="C38" s="13">
        <f>C37</f>
        <v>44460</v>
      </c>
      <c r="D38" s="17">
        <v>43839</v>
      </c>
      <c r="E38" s="17">
        <v>47492</v>
      </c>
      <c r="F38" s="35">
        <v>99.595304073382522</v>
      </c>
      <c r="G38" s="11">
        <v>-1.5E-3</v>
      </c>
      <c r="H38" s="41" t="s">
        <v>33</v>
      </c>
      <c r="I38" s="35">
        <v>100.59486125493441</v>
      </c>
      <c r="J38" s="35">
        <f>ROUND(N38/K38,4)</f>
        <v>5.2900000000000003E-2</v>
      </c>
      <c r="K38" s="36">
        <v>67035065.775899999</v>
      </c>
      <c r="L38" s="34">
        <v>355</v>
      </c>
      <c r="M38" s="34">
        <v>1000000</v>
      </c>
      <c r="N38" s="16">
        <f>L38*M38*(I38-F38)%</f>
        <v>3548427.9945092197</v>
      </c>
    </row>
    <row r="39" spans="1:14" s="7" customFormat="1" x14ac:dyDescent="0.25">
      <c r="A39" s="33"/>
      <c r="B39" s="32"/>
      <c r="C39" s="31"/>
      <c r="D39" s="30"/>
      <c r="E39" s="30"/>
      <c r="F39" s="27"/>
      <c r="G39" s="54"/>
      <c r="H39" s="53"/>
      <c r="I39" s="27"/>
      <c r="J39" s="47"/>
      <c r="K39" s="25"/>
      <c r="L39" s="25"/>
      <c r="M39" s="25"/>
      <c r="N39" s="24"/>
    </row>
    <row r="40" spans="1:14" x14ac:dyDescent="0.25">
      <c r="A40" s="23" t="s">
        <v>35</v>
      </c>
    </row>
    <row r="41" spans="1:14" ht="47.25" x14ac:dyDescent="0.25">
      <c r="A41" s="50" t="s">
        <v>16</v>
      </c>
      <c r="B41" s="50" t="s">
        <v>15</v>
      </c>
      <c r="C41" s="50" t="s">
        <v>14</v>
      </c>
      <c r="D41" s="50" t="s">
        <v>13</v>
      </c>
      <c r="E41" s="50" t="s">
        <v>12</v>
      </c>
      <c r="F41" s="50" t="s">
        <v>11</v>
      </c>
      <c r="G41" s="52" t="s">
        <v>10</v>
      </c>
      <c r="H41" s="50" t="s">
        <v>9</v>
      </c>
      <c r="I41" s="50" t="s">
        <v>8</v>
      </c>
      <c r="J41" s="50" t="s">
        <v>7</v>
      </c>
      <c r="K41" s="51" t="s">
        <v>6</v>
      </c>
      <c r="L41" s="51" t="s">
        <v>5</v>
      </c>
      <c r="M41" s="51" t="s">
        <v>4</v>
      </c>
      <c r="N41" s="55" t="s">
        <v>3</v>
      </c>
    </row>
    <row r="42" spans="1:14" s="7" customFormat="1" ht="15.75" hidden="1" customHeight="1" x14ac:dyDescent="0.25">
      <c r="A42" s="15">
        <v>1</v>
      </c>
      <c r="B42" s="14" t="s">
        <v>24</v>
      </c>
      <c r="C42" s="13">
        <f>$C$2</f>
        <v>44460</v>
      </c>
      <c r="D42" s="17">
        <v>42446</v>
      </c>
      <c r="E42" s="17">
        <v>46098</v>
      </c>
      <c r="F42" s="10">
        <f>F7</f>
        <v>90.346136978840605</v>
      </c>
      <c r="G42" s="40">
        <f>G7</f>
        <v>-1.5E-3</v>
      </c>
      <c r="H42" s="41" t="str">
        <f>H7</f>
        <v>Markdown</v>
      </c>
      <c r="I42" s="10">
        <f>I7</f>
        <v>90.893496104903164</v>
      </c>
      <c r="J42" s="35">
        <f>ROUND(N42/K42,4)</f>
        <v>1.06E-2</v>
      </c>
      <c r="K42" s="34">
        <v>12900609.9385</v>
      </c>
      <c r="L42" s="34">
        <v>5000</v>
      </c>
      <c r="M42" s="34">
        <f>M7</f>
        <v>4991</v>
      </c>
      <c r="N42" s="16">
        <f>L42*M42*(I42-F42)%</f>
        <v>136593.46990891176</v>
      </c>
    </row>
    <row r="43" spans="1:14" s="7" customFormat="1" ht="15.75" customHeight="1" x14ac:dyDescent="0.25">
      <c r="A43" s="15">
        <v>1</v>
      </c>
      <c r="B43" s="14" t="s">
        <v>34</v>
      </c>
      <c r="C43" s="13">
        <f>$C$2</f>
        <v>44460</v>
      </c>
      <c r="D43" s="17">
        <f>D11</f>
        <v>43907</v>
      </c>
      <c r="E43" s="17">
        <f>E11</f>
        <v>47559</v>
      </c>
      <c r="F43" s="10">
        <f>F11</f>
        <v>102.30550135495942</v>
      </c>
      <c r="G43" s="18">
        <f>G11</f>
        <v>4.0000000000000001E-3</v>
      </c>
      <c r="H43" s="17" t="str">
        <f>H11</f>
        <v>Markup</v>
      </c>
      <c r="I43" s="10">
        <f>I11</f>
        <v>99.976571334053844</v>
      </c>
      <c r="J43" s="35">
        <f>ROUND(N43/K43,4)</f>
        <v>-2.92E-2</v>
      </c>
      <c r="K43" s="34">
        <v>15944632.366699999</v>
      </c>
      <c r="L43" s="34">
        <v>20</v>
      </c>
      <c r="M43" s="34">
        <f>M11</f>
        <v>1000000</v>
      </c>
      <c r="N43" s="16">
        <f>L43*M43*(I43-F43)%</f>
        <v>-465786.00418111478</v>
      </c>
    </row>
    <row r="44" spans="1:14" s="7" customFormat="1" hidden="1" x14ac:dyDescent="0.25">
      <c r="A44" s="15">
        <v>2</v>
      </c>
      <c r="B44" s="14" t="s">
        <v>29</v>
      </c>
      <c r="C44" s="13">
        <f>$C$2</f>
        <v>44460</v>
      </c>
      <c r="D44" s="17">
        <v>42934</v>
      </c>
      <c r="E44" s="17">
        <v>44760</v>
      </c>
      <c r="F44" s="10">
        <f>F9</f>
        <v>100.44776167726479</v>
      </c>
      <c r="G44" s="39">
        <f>G9</f>
        <v>1.4999999999999999E-2</v>
      </c>
      <c r="H44" s="41" t="str">
        <f>H9</f>
        <v>Markup</v>
      </c>
      <c r="I44" s="10">
        <f>I9</f>
        <v>98.790994556287316</v>
      </c>
      <c r="J44" s="35">
        <f>ROUND(N44/K44,4)</f>
        <v>-4.4200000000000003E-2</v>
      </c>
      <c r="K44" s="49">
        <v>14349970.3643</v>
      </c>
      <c r="L44" s="36">
        <v>17000</v>
      </c>
      <c r="M44" s="36">
        <f>M9</f>
        <v>2250</v>
      </c>
      <c r="N44" s="44">
        <f>L44*M44*(I44-F44)%</f>
        <v>-633713.42377388512</v>
      </c>
    </row>
    <row r="45" spans="1:14" s="7" customFormat="1" hidden="1" x14ac:dyDescent="0.25">
      <c r="A45" s="15">
        <v>2</v>
      </c>
      <c r="B45" s="14" t="s">
        <v>2</v>
      </c>
      <c r="C45" s="13">
        <f>$C$2</f>
        <v>44460</v>
      </c>
      <c r="D45" s="17">
        <v>42727</v>
      </c>
      <c r="E45" s="17">
        <v>46379</v>
      </c>
      <c r="F45" s="10">
        <v>100</v>
      </c>
      <c r="G45" s="39">
        <v>7.4999999999999997E-3</v>
      </c>
      <c r="H45" s="41" t="s">
        <v>28</v>
      </c>
      <c r="I45" s="10">
        <v>96.942099999999996</v>
      </c>
      <c r="J45" s="35">
        <f>ROUND(N45/K45,4)</f>
        <v>-0.1394</v>
      </c>
      <c r="K45" s="49">
        <v>12047074.527100001</v>
      </c>
      <c r="L45" s="36">
        <v>550</v>
      </c>
      <c r="M45" s="36">
        <f>M13</f>
        <v>99840</v>
      </c>
      <c r="N45" s="44">
        <f>L45*M45*(I45-F45)%</f>
        <v>-1679154.048000002</v>
      </c>
    </row>
    <row r="46" spans="1:14" s="7" customFormat="1" ht="15.75" hidden="1" customHeight="1" x14ac:dyDescent="0.25">
      <c r="A46" s="15">
        <v>2</v>
      </c>
      <c r="B46" s="14" t="s">
        <v>19</v>
      </c>
      <c r="C46" s="13">
        <f>$C$2</f>
        <v>44460</v>
      </c>
      <c r="D46" s="17">
        <v>42419</v>
      </c>
      <c r="E46" s="17">
        <v>46072</v>
      </c>
      <c r="F46" s="10">
        <f>F14</f>
        <v>96.321689848909429</v>
      </c>
      <c r="G46" s="40">
        <f>G14</f>
        <v>-1.5E-3</v>
      </c>
      <c r="H46" s="41" t="s">
        <v>33</v>
      </c>
      <c r="I46" s="10">
        <f>I14</f>
        <v>96.911010470544085</v>
      </c>
      <c r="J46" s="35">
        <f>ROUND(N46/K46,4)</f>
        <v>2.2800000000000001E-2</v>
      </c>
      <c r="K46" s="34">
        <v>12900609.9385</v>
      </c>
      <c r="L46" s="34">
        <v>500</v>
      </c>
      <c r="M46" s="34">
        <f>M14</f>
        <v>99820</v>
      </c>
      <c r="N46" s="16">
        <f>L46*M46*(I46-F46)%</f>
        <v>294129.92225785658</v>
      </c>
    </row>
    <row r="47" spans="1:14" s="7" customFormat="1" ht="15.75" customHeight="1" x14ac:dyDescent="0.25">
      <c r="A47" s="15">
        <v>2</v>
      </c>
      <c r="B47" s="14" t="s">
        <v>32</v>
      </c>
      <c r="C47" s="13">
        <f>$C$2</f>
        <v>44460</v>
      </c>
      <c r="D47" s="17">
        <f>D15</f>
        <v>44256</v>
      </c>
      <c r="E47" s="17">
        <f>E15</f>
        <v>47908</v>
      </c>
      <c r="F47" s="10">
        <f>F15</f>
        <v>101.98443777652916</v>
      </c>
      <c r="G47" s="18">
        <f>G15</f>
        <v>3.0000000000000001E-3</v>
      </c>
      <c r="H47" s="41" t="str">
        <f>H15</f>
        <v>Markup</v>
      </c>
      <c r="I47" s="10">
        <f>I15</f>
        <v>100.12815010256446</v>
      </c>
      <c r="J47" s="35">
        <f>ROUND(N47/K47,4)</f>
        <v>-4.6600000000000003E-2</v>
      </c>
      <c r="K47" s="36">
        <v>15944632.366699999</v>
      </c>
      <c r="L47" s="34">
        <v>400</v>
      </c>
      <c r="M47" s="34">
        <f>M15</f>
        <v>99980</v>
      </c>
      <c r="N47" s="44">
        <f>L47*M47*(I47-F47)%</f>
        <v>-742366.56657196325</v>
      </c>
    </row>
    <row r="49" spans="1:14" hidden="1" x14ac:dyDescent="0.25">
      <c r="A49" s="23" t="s">
        <v>31</v>
      </c>
    </row>
    <row r="50" spans="1:14" ht="47.25" hidden="1" x14ac:dyDescent="0.25">
      <c r="A50" s="50" t="s">
        <v>16</v>
      </c>
      <c r="B50" s="50" t="s">
        <v>15</v>
      </c>
      <c r="C50" s="50" t="s">
        <v>14</v>
      </c>
      <c r="D50" s="50" t="s">
        <v>13</v>
      </c>
      <c r="E50" s="50" t="s">
        <v>12</v>
      </c>
      <c r="F50" s="50" t="s">
        <v>11</v>
      </c>
      <c r="G50" s="52" t="s">
        <v>10</v>
      </c>
      <c r="H50" s="50" t="s">
        <v>9</v>
      </c>
      <c r="I50" s="50" t="s">
        <v>8</v>
      </c>
      <c r="J50" s="50" t="s">
        <v>7</v>
      </c>
      <c r="K50" s="51" t="s">
        <v>6</v>
      </c>
      <c r="L50" s="51" t="s">
        <v>5</v>
      </c>
      <c r="M50" s="51" t="s">
        <v>4</v>
      </c>
      <c r="N50" s="21" t="s">
        <v>3</v>
      </c>
    </row>
    <row r="51" spans="1:14" ht="15.75" hidden="1" customHeight="1" x14ac:dyDescent="0.25">
      <c r="A51" s="15">
        <v>1</v>
      </c>
      <c r="B51" s="14" t="s">
        <v>21</v>
      </c>
      <c r="C51" s="13">
        <f>C42</f>
        <v>44460</v>
      </c>
      <c r="D51" s="13" t="e">
        <f>#REF!</f>
        <v>#REF!</v>
      </c>
      <c r="E51" s="13" t="e">
        <f>#REF!</f>
        <v>#REF!</v>
      </c>
      <c r="F51" s="38" t="e">
        <f>#REF!</f>
        <v>#REF!</v>
      </c>
      <c r="G51" s="40" t="e">
        <f>#REF!</f>
        <v>#REF!</v>
      </c>
      <c r="H51" s="39" t="e">
        <f>#REF!</f>
        <v>#REF!</v>
      </c>
      <c r="I51" s="38" t="e">
        <f>#REF!</f>
        <v>#REF!</v>
      </c>
      <c r="J51" s="35" t="e">
        <f>ROUND(N51/K51,4)</f>
        <v>#REF!</v>
      </c>
      <c r="K51" s="34">
        <v>1884883.0308000001</v>
      </c>
      <c r="L51" s="34">
        <v>3000</v>
      </c>
      <c r="M51" s="34" t="e">
        <f>#REF!</f>
        <v>#REF!</v>
      </c>
      <c r="N51" s="44" t="e">
        <f>L51*M51*(I51-F51)%</f>
        <v>#REF!</v>
      </c>
    </row>
    <row r="52" spans="1:14" s="7" customFormat="1" ht="15.75" hidden="1" customHeight="1" x14ac:dyDescent="0.25">
      <c r="A52" s="15">
        <v>1</v>
      </c>
      <c r="B52" s="14" t="s">
        <v>30</v>
      </c>
      <c r="C52" s="13">
        <f>$C$2</f>
        <v>44460</v>
      </c>
      <c r="D52" s="17">
        <v>41912</v>
      </c>
      <c r="E52" s="17">
        <v>45565</v>
      </c>
      <c r="F52" s="10">
        <f>F43</f>
        <v>102.30550135495942</v>
      </c>
      <c r="G52" s="11">
        <f>G43</f>
        <v>4.0000000000000001E-3</v>
      </c>
      <c r="H52" s="10" t="str">
        <f>H43</f>
        <v>Markup</v>
      </c>
      <c r="I52" s="10">
        <f>I43</f>
        <v>99.976571334053844</v>
      </c>
      <c r="J52" s="35">
        <f>ROUND(N52/K52,4)</f>
        <v>-64.228300000000004</v>
      </c>
      <c r="K52" s="34">
        <v>1814095.6936999999</v>
      </c>
      <c r="L52" s="34">
        <v>5003</v>
      </c>
      <c r="M52" s="34">
        <f>M43</f>
        <v>1000000</v>
      </c>
      <c r="N52" s="44">
        <f>L52*M52*(I52-F52)%</f>
        <v>-116516368.94590586</v>
      </c>
    </row>
    <row r="53" spans="1:14" s="7" customFormat="1" ht="15.75" hidden="1" customHeight="1" x14ac:dyDescent="0.25">
      <c r="A53" s="15">
        <v>1</v>
      </c>
      <c r="B53" s="14" t="s">
        <v>26</v>
      </c>
      <c r="C53" s="13">
        <f>$C$2</f>
        <v>44460</v>
      </c>
      <c r="D53" s="17">
        <v>43069</v>
      </c>
      <c r="E53" s="17">
        <v>45260</v>
      </c>
      <c r="F53" s="10">
        <f>F35</f>
        <v>100.9637863938339</v>
      </c>
      <c r="G53" s="39">
        <f>G35</f>
        <v>1.4999999999999999E-2</v>
      </c>
      <c r="H53" s="45" t="str">
        <f>H35</f>
        <v>Markup</v>
      </c>
      <c r="I53" s="10">
        <f>I35</f>
        <v>99.171288187300618</v>
      </c>
      <c r="J53" s="35">
        <f>ROUND(N53/K53,4)</f>
        <v>-7.4800000000000005E-2</v>
      </c>
      <c r="K53" s="49">
        <v>1557835.1194</v>
      </c>
      <c r="L53" s="34">
        <v>130</v>
      </c>
      <c r="M53" s="34">
        <f>M35</f>
        <v>50000</v>
      </c>
      <c r="N53" s="44">
        <f>L53*M53*(I53-F53)%</f>
        <v>-116512.38342466329</v>
      </c>
    </row>
    <row r="54" spans="1:14" s="7" customFormat="1" ht="15.75" hidden="1" customHeight="1" x14ac:dyDescent="0.25">
      <c r="A54" s="15">
        <v>1</v>
      </c>
      <c r="B54" s="14" t="s">
        <v>29</v>
      </c>
      <c r="C54" s="13">
        <f>$C$2</f>
        <v>44460</v>
      </c>
      <c r="D54" s="17">
        <v>42934</v>
      </c>
      <c r="E54" s="17">
        <v>44760</v>
      </c>
      <c r="F54" s="10">
        <f>F9</f>
        <v>100.44776167726479</v>
      </c>
      <c r="G54" s="39">
        <f>G9</f>
        <v>1.4999999999999999E-2</v>
      </c>
      <c r="H54" s="41" t="str">
        <f>H9</f>
        <v>Markup</v>
      </c>
      <c r="I54" s="10">
        <f>I9</f>
        <v>98.790994556287316</v>
      </c>
      <c r="J54" s="35">
        <f>ROUND(N54/K54,4)</f>
        <v>-0.1145</v>
      </c>
      <c r="K54" s="49">
        <v>1627432.2372000001</v>
      </c>
      <c r="L54" s="36">
        <v>5000</v>
      </c>
      <c r="M54" s="36">
        <f>M44</f>
        <v>2250</v>
      </c>
      <c r="N54" s="44">
        <f>L54*M54*(I54-F54)%</f>
        <v>-186386.30110996621</v>
      </c>
    </row>
    <row r="55" spans="1:14" s="7" customFormat="1" ht="15.75" hidden="1" customHeight="1" x14ac:dyDescent="0.25">
      <c r="A55" s="15">
        <v>3</v>
      </c>
      <c r="B55" s="14" t="s">
        <v>2</v>
      </c>
      <c r="C55" s="13">
        <f>$C$2</f>
        <v>44460</v>
      </c>
      <c r="D55" s="17">
        <v>42727</v>
      </c>
      <c r="E55" s="17">
        <v>46379</v>
      </c>
      <c r="F55" s="10">
        <v>100</v>
      </c>
      <c r="G55" s="39">
        <v>7.4999999999999997E-3</v>
      </c>
      <c r="H55" s="41" t="s">
        <v>28</v>
      </c>
      <c r="I55" s="10">
        <v>96.942099999999996</v>
      </c>
      <c r="J55" s="35">
        <f>ROUND(N55/K55,4)</f>
        <v>-9.8500000000000004E-2</v>
      </c>
      <c r="K55" s="49">
        <v>1549274.1802999999</v>
      </c>
      <c r="L55" s="36">
        <v>50</v>
      </c>
      <c r="M55" s="36">
        <f>M45</f>
        <v>99840</v>
      </c>
      <c r="N55" s="44">
        <f>L55*M55*(I55-F55)%</f>
        <v>-152650.36800000019</v>
      </c>
    </row>
    <row r="56" spans="1:14" s="7" customFormat="1" hidden="1" x14ac:dyDescent="0.25">
      <c r="A56" s="15">
        <v>3</v>
      </c>
      <c r="B56" s="14" t="s">
        <v>20</v>
      </c>
      <c r="C56" s="13">
        <f>$C$2</f>
        <v>44460</v>
      </c>
      <c r="D56" s="17">
        <v>43055</v>
      </c>
      <c r="E56" s="17">
        <v>44881</v>
      </c>
      <c r="F56" s="10">
        <v>97.646500000000003</v>
      </c>
      <c r="G56" s="40">
        <f>G9</f>
        <v>1.4999999999999999E-2</v>
      </c>
      <c r="H56" s="40" t="str">
        <f>H9</f>
        <v>Markup</v>
      </c>
      <c r="I56" s="38">
        <f>I9</f>
        <v>98.790994556287316</v>
      </c>
      <c r="J56" s="35">
        <f>ROUND(N56/K56,4)</f>
        <v>1E-3</v>
      </c>
      <c r="K56" s="36">
        <f>K52</f>
        <v>1814095.6936999999</v>
      </c>
      <c r="L56" s="34">
        <v>72</v>
      </c>
      <c r="M56" s="34">
        <f>M9</f>
        <v>2250</v>
      </c>
      <c r="N56" s="16">
        <f>L56*M56*(I56-F56)%</f>
        <v>1854.0811811854471</v>
      </c>
    </row>
    <row r="57" spans="1:14" s="7" customFormat="1" hidden="1" x14ac:dyDescent="0.25">
      <c r="A57" s="15">
        <v>2</v>
      </c>
      <c r="B57" s="14" t="s">
        <v>19</v>
      </c>
      <c r="C57" s="13">
        <f>$C$2</f>
        <v>44460</v>
      </c>
      <c r="D57" s="17">
        <v>42419</v>
      </c>
      <c r="E57" s="17">
        <v>46072</v>
      </c>
      <c r="F57" s="10">
        <f>F46</f>
        <v>96.321689848909429</v>
      </c>
      <c r="G57" s="40">
        <f>G46</f>
        <v>-1.5E-3</v>
      </c>
      <c r="H57" s="41" t="str">
        <f>H46</f>
        <v>Markdown</v>
      </c>
      <c r="I57" s="10">
        <f>I46</f>
        <v>96.911010470544085</v>
      </c>
      <c r="J57" s="35">
        <f>ROUND(N57/K57,4)</f>
        <v>4.8599999999999997E-2</v>
      </c>
      <c r="K57" s="34">
        <v>1814095.6936999999</v>
      </c>
      <c r="L57" s="34">
        <v>150</v>
      </c>
      <c r="M57" s="34">
        <f>M46</f>
        <v>99820</v>
      </c>
      <c r="N57" s="16">
        <f>L57*M57*(I57-F57)%</f>
        <v>88238.976677356986</v>
      </c>
    </row>
    <row r="58" spans="1:14" s="7" customFormat="1" ht="21" hidden="1" customHeight="1" x14ac:dyDescent="0.25">
      <c r="A58" s="15">
        <v>3</v>
      </c>
      <c r="B58" s="14" t="s">
        <v>18</v>
      </c>
      <c r="C58" s="13">
        <f>C57</f>
        <v>44460</v>
      </c>
      <c r="D58" s="17">
        <f>D38</f>
        <v>43839</v>
      </c>
      <c r="E58" s="17">
        <f>E38</f>
        <v>47492</v>
      </c>
      <c r="F58" s="10">
        <f>F38</f>
        <v>99.595304073382522</v>
      </c>
      <c r="G58" s="18">
        <f>G38</f>
        <v>-1.5E-3</v>
      </c>
      <c r="H58" s="10" t="str">
        <f>H38</f>
        <v>Markdown</v>
      </c>
      <c r="I58" s="35">
        <f>I38</f>
        <v>100.59486125493441</v>
      </c>
      <c r="J58" s="35">
        <f>ROUND(N58/K58,4)</f>
        <v>0.1928</v>
      </c>
      <c r="K58" s="36">
        <v>1814095.6936999999</v>
      </c>
      <c r="L58" s="34">
        <v>35</v>
      </c>
      <c r="M58" s="34">
        <f>M38</f>
        <v>1000000</v>
      </c>
      <c r="N58" s="16">
        <f>L58*M58*(I58-F58)%</f>
        <v>349845.01354316249</v>
      </c>
    </row>
    <row r="59" spans="1:14" s="7" customFormat="1" hidden="1" x14ac:dyDescent="0.25">
      <c r="A59" s="33"/>
      <c r="B59" s="32"/>
      <c r="C59" s="31"/>
      <c r="D59" s="30"/>
      <c r="E59" s="30"/>
      <c r="F59" s="27"/>
      <c r="G59" s="54"/>
      <c r="H59" s="53"/>
      <c r="I59" s="27"/>
      <c r="J59" s="47"/>
      <c r="K59" s="25"/>
      <c r="L59" s="25"/>
      <c r="M59" s="25"/>
      <c r="N59" s="24"/>
    </row>
    <row r="61" spans="1:14" hidden="1" x14ac:dyDescent="0.25">
      <c r="A61" s="23" t="s">
        <v>27</v>
      </c>
    </row>
    <row r="62" spans="1:14" ht="50.25" hidden="1" customHeight="1" x14ac:dyDescent="0.25">
      <c r="A62" s="50" t="s">
        <v>16</v>
      </c>
      <c r="B62" s="50" t="s">
        <v>15</v>
      </c>
      <c r="C62" s="50" t="s">
        <v>14</v>
      </c>
      <c r="D62" s="50" t="s">
        <v>13</v>
      </c>
      <c r="E62" s="50" t="s">
        <v>12</v>
      </c>
      <c r="F62" s="50" t="s">
        <v>11</v>
      </c>
      <c r="G62" s="52" t="s">
        <v>10</v>
      </c>
      <c r="H62" s="50" t="s">
        <v>9</v>
      </c>
      <c r="I62" s="50" t="s">
        <v>8</v>
      </c>
      <c r="J62" s="50" t="s">
        <v>7</v>
      </c>
      <c r="K62" s="51" t="s">
        <v>6</v>
      </c>
      <c r="L62" s="51" t="s">
        <v>5</v>
      </c>
      <c r="M62" s="51" t="s">
        <v>4</v>
      </c>
      <c r="N62" s="50" t="s">
        <v>3</v>
      </c>
    </row>
    <row r="63" spans="1:14" s="7" customFormat="1" ht="15.75" hidden="1" customHeight="1" x14ac:dyDescent="0.25">
      <c r="A63" s="15">
        <v>1</v>
      </c>
      <c r="B63" s="14" t="s">
        <v>26</v>
      </c>
      <c r="C63" s="13">
        <f>$C$2</f>
        <v>44460</v>
      </c>
      <c r="D63" s="17">
        <v>43069</v>
      </c>
      <c r="E63" s="17">
        <v>45260</v>
      </c>
      <c r="F63" s="10">
        <f>F35</f>
        <v>100.9637863938339</v>
      </c>
      <c r="G63" s="18">
        <f>G35</f>
        <v>1.4999999999999999E-2</v>
      </c>
      <c r="H63" s="10" t="str">
        <f>H35</f>
        <v>Markup</v>
      </c>
      <c r="I63" s="10">
        <f>I35</f>
        <v>99.171288187300618</v>
      </c>
      <c r="J63" s="35">
        <f>ROUND(N63/K63,4)</f>
        <v>-3.1199999999999999E-2</v>
      </c>
      <c r="K63" s="49">
        <v>1436043.5031000001</v>
      </c>
      <c r="L63" s="34">
        <v>50</v>
      </c>
      <c r="M63" s="34">
        <f>M53</f>
        <v>50000</v>
      </c>
      <c r="N63" s="44">
        <f>L63*M63*(I63-F63)%</f>
        <v>-44812.455163332037</v>
      </c>
    </row>
    <row r="64" spans="1:14" s="7" customFormat="1" hidden="1" x14ac:dyDescent="0.25">
      <c r="A64" s="15">
        <v>1</v>
      </c>
      <c r="B64" s="14" t="s">
        <v>25</v>
      </c>
      <c r="C64" s="13">
        <f>$C$2</f>
        <v>44460</v>
      </c>
      <c r="D64" s="17">
        <v>43054</v>
      </c>
      <c r="E64" s="17">
        <v>44515</v>
      </c>
      <c r="F64" s="10">
        <f>F36</f>
        <v>98.741938795994429</v>
      </c>
      <c r="G64" s="11">
        <f>G36</f>
        <v>-0.01</v>
      </c>
      <c r="H64" s="10" t="str">
        <f>H36</f>
        <v>Markdown</v>
      </c>
      <c r="I64" s="10">
        <f>I36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M36</f>
        <v>29053</v>
      </c>
      <c r="N64" s="44">
        <f>L64*M64*(I64-F64)%</f>
        <v>4736.8447184219012</v>
      </c>
    </row>
    <row r="65" spans="1:14" s="7" customFormat="1" hidden="1" x14ac:dyDescent="0.25">
      <c r="A65" s="15">
        <v>1</v>
      </c>
      <c r="B65" s="14" t="s">
        <v>22</v>
      </c>
      <c r="C65" s="13">
        <f>$C$2</f>
        <v>44460</v>
      </c>
      <c r="D65" s="17">
        <v>42768</v>
      </c>
      <c r="E65" s="17">
        <v>44959</v>
      </c>
      <c r="F65" s="35">
        <f>F37</f>
        <v>87.410891850704047</v>
      </c>
      <c r="G65" s="11">
        <f>G37</f>
        <v>1.4999999999999999E-2</v>
      </c>
      <c r="H65" s="10" t="str">
        <f>H37</f>
        <v>Markup</v>
      </c>
      <c r="I65" s="35">
        <f>I37</f>
        <v>86.017545259445228</v>
      </c>
      <c r="J65" s="35">
        <f>ROUND(N65/K65,4)</f>
        <v>-1.95E-2</v>
      </c>
      <c r="K65" s="36">
        <v>1312435.9380999999</v>
      </c>
      <c r="L65" s="34">
        <v>40</v>
      </c>
      <c r="M65" s="34">
        <f>M37</f>
        <v>45832.66</v>
      </c>
      <c r="N65" s="16">
        <f>L65*M65*(I65-F65)%</f>
        <v>-25544.312231729771</v>
      </c>
    </row>
    <row r="66" spans="1:14" s="7" customFormat="1" ht="21" hidden="1" customHeight="1" x14ac:dyDescent="0.25">
      <c r="A66" s="15">
        <v>2</v>
      </c>
      <c r="B66" s="14" t="s">
        <v>18</v>
      </c>
      <c r="C66" s="13">
        <f>C65</f>
        <v>44460</v>
      </c>
      <c r="D66" s="17">
        <f>D38</f>
        <v>43839</v>
      </c>
      <c r="E66" s="17">
        <f>E38</f>
        <v>47492</v>
      </c>
      <c r="F66" s="35">
        <v>100.15263972144623</v>
      </c>
      <c r="G66" s="11">
        <f>G38</f>
        <v>-1.5E-3</v>
      </c>
      <c r="H66" s="10" t="str">
        <f>H38</f>
        <v>Markdown</v>
      </c>
      <c r="I66" s="35">
        <f>I38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M38</f>
        <v>1000000</v>
      </c>
      <c r="N66" s="16">
        <f>L66*M66*(I66-F66)%</f>
        <v>44222.153348817985</v>
      </c>
    </row>
    <row r="67" spans="1:14" s="7" customFormat="1" hidden="1" x14ac:dyDescent="0.25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25"/>
    <row r="69" spans="1:14" s="7" customFormat="1" ht="15.75" hidden="1" customHeight="1" x14ac:dyDescent="0.25">
      <c r="A69" s="41">
        <v>1</v>
      </c>
      <c r="B69" s="43" t="s">
        <v>24</v>
      </c>
      <c r="C69" s="13">
        <f>$C$2</f>
        <v>44460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25">
      <c r="A70" s="41">
        <v>2</v>
      </c>
      <c r="B70" s="43" t="s">
        <v>23</v>
      </c>
      <c r="C70" s="13">
        <f>$C$2</f>
        <v>44460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25">
      <c r="A71" s="41">
        <v>4</v>
      </c>
      <c r="B71" s="43" t="s">
        <v>22</v>
      </c>
      <c r="C71" s="13">
        <f>$C$2</f>
        <v>44460</v>
      </c>
      <c r="D71" s="42">
        <v>42768</v>
      </c>
      <c r="E71" s="42">
        <v>44959</v>
      </c>
      <c r="F71" s="37">
        <f>F37</f>
        <v>87.410891850704047</v>
      </c>
      <c r="G71" s="40">
        <f>G37</f>
        <v>1.4999999999999999E-2</v>
      </c>
      <c r="H71" s="38" t="str">
        <f>H10</f>
        <v>Markup</v>
      </c>
      <c r="I71" s="37">
        <f>I37</f>
        <v>86.017545259445228</v>
      </c>
      <c r="J71" s="37">
        <f>ROUND(N71/K71,4)</f>
        <v>-8.9999999999999993E-3</v>
      </c>
      <c r="K71" s="34">
        <v>34059131.466499999</v>
      </c>
      <c r="L71" s="34">
        <v>480</v>
      </c>
      <c r="M71" s="34">
        <f>M37</f>
        <v>45832.66</v>
      </c>
      <c r="N71" s="16">
        <f>L71*M71*(I71-F71)%</f>
        <v>-306531.74678075721</v>
      </c>
    </row>
    <row r="72" spans="1:14" s="7" customFormat="1" ht="15.75" hidden="1" customHeight="1" x14ac:dyDescent="0.25">
      <c r="A72" s="15">
        <v>6</v>
      </c>
      <c r="B72" s="14" t="s">
        <v>0</v>
      </c>
      <c r="C72" s="13">
        <f>$C$2</f>
        <v>44460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25">
      <c r="A73" s="15">
        <v>2</v>
      </c>
      <c r="B73" s="14" t="s">
        <v>19</v>
      </c>
      <c r="C73" s="13">
        <f>$C$2</f>
        <v>44460</v>
      </c>
      <c r="D73" s="17">
        <v>42419</v>
      </c>
      <c r="E73" s="17">
        <v>46072</v>
      </c>
      <c r="F73" s="10">
        <f>F57</f>
        <v>96.321689848909429</v>
      </c>
      <c r="G73" s="40">
        <f>G57</f>
        <v>-1.5E-3</v>
      </c>
      <c r="H73" s="41" t="str">
        <f>H57</f>
        <v>Markdown</v>
      </c>
      <c r="I73" s="10">
        <f>I57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M46</f>
        <v>99820</v>
      </c>
      <c r="N73" s="16">
        <f>L73*M73*(I73-F73)%</f>
        <v>294129.92225785658</v>
      </c>
    </row>
    <row r="74" spans="1:14" ht="15.75" hidden="1" customHeight="1" x14ac:dyDescent="0.25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25">
      <c r="A75" s="15">
        <v>3</v>
      </c>
      <c r="B75" s="14" t="s">
        <v>0</v>
      </c>
      <c r="C75" s="13">
        <f>$C$2</f>
        <v>44460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25">
      <c r="A76" s="15">
        <v>3</v>
      </c>
      <c r="B76" s="14" t="s">
        <v>20</v>
      </c>
      <c r="C76" s="13">
        <f>$C$2</f>
        <v>44460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25">
      <c r="A77" s="15">
        <v>4</v>
      </c>
      <c r="B77" s="14" t="s">
        <v>19</v>
      </c>
      <c r="C77" s="13">
        <f>$C$2</f>
        <v>44460</v>
      </c>
      <c r="D77" s="17">
        <f>D57</f>
        <v>42419</v>
      </c>
      <c r="E77" s="17">
        <f>E57</f>
        <v>46072</v>
      </c>
      <c r="F77" s="10">
        <f>F57</f>
        <v>96.321689848909429</v>
      </c>
      <c r="G77" s="18">
        <f>G57</f>
        <v>-1.5E-3</v>
      </c>
      <c r="H77" s="17" t="str">
        <f>H57</f>
        <v>Markdown</v>
      </c>
      <c r="I77" s="37">
        <f>I57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M57</f>
        <v>99820</v>
      </c>
      <c r="N77" s="16">
        <f>L77*M77*(I77-F77)%</f>
        <v>294129.92225785658</v>
      </c>
    </row>
    <row r="78" spans="1:14" s="7" customFormat="1" ht="21" hidden="1" customHeight="1" x14ac:dyDescent="0.25">
      <c r="A78" s="15">
        <v>4</v>
      </c>
      <c r="B78" s="14" t="s">
        <v>18</v>
      </c>
      <c r="C78" s="13">
        <f>C77</f>
        <v>44460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25">
      <c r="A79" s="15">
        <v>6</v>
      </c>
      <c r="B79" s="14" t="s">
        <v>18</v>
      </c>
      <c r="C79" s="13">
        <f>C78</f>
        <v>44460</v>
      </c>
      <c r="D79" s="17">
        <f>D55</f>
        <v>42727</v>
      </c>
      <c r="E79" s="17">
        <f>E55</f>
        <v>46379</v>
      </c>
      <c r="F79" s="35">
        <f>F38</f>
        <v>99.595304073382522</v>
      </c>
      <c r="G79" s="11">
        <f>G66</f>
        <v>-1.5E-3</v>
      </c>
      <c r="H79" s="10" t="str">
        <f>H55</f>
        <v>Markup</v>
      </c>
      <c r="I79" s="35">
        <f>I38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M58</f>
        <v>1000000</v>
      </c>
      <c r="N79" s="16">
        <f>L79*M79*(I79-F79)%</f>
        <v>999557.18155189289</v>
      </c>
    </row>
    <row r="80" spans="1:14" s="7" customFormat="1" hidden="1" x14ac:dyDescent="0.25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25">
      <c r="A81" s="23" t="s">
        <v>17</v>
      </c>
    </row>
    <row r="82" spans="1:14" ht="47.25" hidden="1" x14ac:dyDescent="0.25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25">
      <c r="A83" s="15">
        <v>1</v>
      </c>
      <c r="B83" s="14" t="s">
        <v>2</v>
      </c>
      <c r="C83" s="13">
        <f>$C$2</f>
        <v>44460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-2.1999999999999999E-2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25">
      <c r="A84" s="15">
        <v>1</v>
      </c>
      <c r="B84" s="14" t="s">
        <v>2</v>
      </c>
      <c r="C84" s="13">
        <f>$C$2</f>
        <v>44460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M55</f>
        <v>99840</v>
      </c>
      <c r="N84" s="16">
        <f>L84*M84*(I84-F84)%</f>
        <v>-763251.8400000009</v>
      </c>
    </row>
    <row r="85" spans="1:14" s="7" customFormat="1" hidden="1" x14ac:dyDescent="0.25">
      <c r="A85" s="15">
        <v>1</v>
      </c>
      <c r="B85" s="14" t="s">
        <v>1</v>
      </c>
      <c r="C85" s="13">
        <f>$C$2</f>
        <v>44460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25">
      <c r="A86" s="15">
        <v>2</v>
      </c>
      <c r="B86" s="14" t="s">
        <v>0</v>
      </c>
      <c r="C86" s="13">
        <f>$C$2</f>
        <v>44460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H35</f>
        <v>Markup</v>
      </c>
      <c r="I86" s="10">
        <f>I75</f>
        <v>99.783800535158235</v>
      </c>
      <c r="J86" s="10">
        <f>J35</f>
        <v>-2.8000000000000001E-2</v>
      </c>
      <c r="K86" s="9">
        <v>2563265.4972999999</v>
      </c>
      <c r="L86" s="9">
        <v>4000</v>
      </c>
      <c r="M86" s="9">
        <f>M75</f>
        <v>100000</v>
      </c>
      <c r="N86" s="8">
        <f>N35</f>
        <v>-1660749.5883530853</v>
      </c>
    </row>
    <row r="93" spans="1:14" s="6" customFormat="1" x14ac:dyDescent="0.25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tabSelected="1" view="pageBreakPreview" zoomScale="70" zoomScaleNormal="70" zoomScaleSheetLayoutView="70" zoomScalePageLayoutView="70" workbookViewId="0">
      <selection activeCell="D35" sqref="D35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4" customWidth="1"/>
    <col min="7" max="7" width="19.5703125" style="5" customWidth="1"/>
    <col min="8" max="8" width="16.7109375" style="4" customWidth="1"/>
    <col min="9" max="9" width="20.5703125" style="4" customWidth="1"/>
    <col min="10" max="10" width="12.85546875" style="2" customWidth="1"/>
    <col min="11" max="11" width="34" style="3" customWidth="1"/>
    <col min="12" max="12" width="15.42578125" style="3" bestFit="1" customWidth="1"/>
    <col min="13" max="13" width="18.7109375" style="3" bestFit="1" customWidth="1"/>
    <col min="14" max="14" width="19.7109375" style="2" customWidth="1"/>
    <col min="15" max="16384" width="9.140625" style="1"/>
  </cols>
  <sheetData>
    <row r="1" spans="1:14" x14ac:dyDescent="0.25">
      <c r="A1" s="75" t="s">
        <v>42</v>
      </c>
      <c r="C1" s="75"/>
    </row>
    <row r="2" spans="1:14" x14ac:dyDescent="0.25">
      <c r="A2" s="75" t="s">
        <v>41</v>
      </c>
      <c r="C2" s="76">
        <v>44473</v>
      </c>
      <c r="F2" s="74"/>
      <c r="I2" s="74"/>
    </row>
    <row r="3" spans="1:14" x14ac:dyDescent="0.25">
      <c r="A3" s="75"/>
      <c r="C3" s="75"/>
      <c r="F3" s="74"/>
    </row>
    <row r="5" spans="1:14" x14ac:dyDescent="0.25">
      <c r="A5" s="23" t="s">
        <v>40</v>
      </c>
    </row>
    <row r="6" spans="1:14" ht="47.25" x14ac:dyDescent="0.25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25">
      <c r="A7" s="15">
        <v>1</v>
      </c>
      <c r="B7" s="14" t="s">
        <v>24</v>
      </c>
      <c r="C7" s="13">
        <f>$C$2</f>
        <v>44473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25">
      <c r="A8" s="15">
        <v>1</v>
      </c>
      <c r="B8" s="14" t="s">
        <v>1</v>
      </c>
      <c r="C8" s="13">
        <f>$C$2</f>
        <v>44473</v>
      </c>
      <c r="D8" s="17">
        <v>43165</v>
      </c>
      <c r="E8" s="17">
        <v>44991</v>
      </c>
      <c r="F8" s="10">
        <v>99.395583677091452</v>
      </c>
      <c r="G8" s="39">
        <v>1.4999999999999999E-2</v>
      </c>
      <c r="H8" s="41" t="s">
        <v>28</v>
      </c>
      <c r="I8" s="10">
        <v>97.998197552746063</v>
      </c>
      <c r="J8" s="35">
        <f>ROUND(N8/K8,4)</f>
        <v>-2.1999999999999999E-2</v>
      </c>
      <c r="K8" s="49">
        <v>38069560.9987</v>
      </c>
      <c r="L8" s="34">
        <v>18000</v>
      </c>
      <c r="M8" s="34">
        <v>3333</v>
      </c>
      <c r="N8" s="44">
        <f>L8*M8*(I8-F8)%</f>
        <v>-838347.83143977227</v>
      </c>
    </row>
    <row r="9" spans="1:14" s="7" customFormat="1" ht="15.75" hidden="1" customHeight="1" x14ac:dyDescent="0.25">
      <c r="A9" s="15">
        <v>2</v>
      </c>
      <c r="B9" s="14" t="s">
        <v>29</v>
      </c>
      <c r="C9" s="13">
        <f>$C$2</f>
        <v>44473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28</v>
      </c>
      <c r="I9" s="10">
        <v>98.790994556287316</v>
      </c>
      <c r="J9" s="35">
        <f>ROUND(N9/K9,4)</f>
        <v>-9.7000000000000003E-3</v>
      </c>
      <c r="K9" s="49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customHeight="1" x14ac:dyDescent="0.25">
      <c r="A10" s="15">
        <v>1</v>
      </c>
      <c r="B10" s="14" t="s">
        <v>22</v>
      </c>
      <c r="C10" s="13">
        <f>$C$2</f>
        <v>44473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28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25">
      <c r="A11" s="15">
        <v>2</v>
      </c>
      <c r="B11" s="14" t="s">
        <v>34</v>
      </c>
      <c r="C11" s="13">
        <f>$C$2</f>
        <v>44473</v>
      </c>
      <c r="D11" s="17">
        <v>43907</v>
      </c>
      <c r="E11" s="17">
        <v>47559</v>
      </c>
      <c r="F11" s="10">
        <v>103.77231961460171</v>
      </c>
      <c r="G11" s="39">
        <v>6.4999999999999997E-3</v>
      </c>
      <c r="H11" s="41" t="s">
        <v>28</v>
      </c>
      <c r="I11" s="10">
        <v>99.9761443885874</v>
      </c>
      <c r="J11" s="35">
        <f>ROUND(N11/K11,4)</f>
        <v>-4.9200000000000001E-2</v>
      </c>
      <c r="K11" s="36">
        <v>38570342.895599999</v>
      </c>
      <c r="L11" s="34">
        <v>50</v>
      </c>
      <c r="M11" s="34">
        <v>1000000</v>
      </c>
      <c r="N11" s="44">
        <f>L11*M11*(I11-F11)%</f>
        <v>-1898087.6130071566</v>
      </c>
    </row>
    <row r="12" spans="1:14" s="7" customFormat="1" ht="15.75" hidden="1" customHeight="1" x14ac:dyDescent="0.25">
      <c r="A12" s="15">
        <v>5</v>
      </c>
      <c r="B12" s="14" t="s">
        <v>0</v>
      </c>
      <c r="C12" s="13">
        <f>$C$2</f>
        <v>44473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28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25">
      <c r="A13" s="15">
        <v>3</v>
      </c>
      <c r="B13" s="14" t="s">
        <v>2</v>
      </c>
      <c r="C13" s="13">
        <f>$C$2</f>
        <v>44473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28</v>
      </c>
      <c r="I13" s="10">
        <v>96.942099999999996</v>
      </c>
      <c r="J13" s="35">
        <f>ROUND(N13/K13,4)</f>
        <v>-0.1009</v>
      </c>
      <c r="K13" s="49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25">
      <c r="A14" s="73">
        <v>2</v>
      </c>
      <c r="B14" s="72" t="s">
        <v>19</v>
      </c>
      <c r="C14" s="71">
        <f>$C$2</f>
        <v>44473</v>
      </c>
      <c r="D14" s="70">
        <v>42419</v>
      </c>
      <c r="E14" s="70">
        <v>46072</v>
      </c>
      <c r="F14" s="67">
        <v>96.321689848909429</v>
      </c>
      <c r="G14" s="69">
        <v>-1.5E-3</v>
      </c>
      <c r="H14" s="68" t="s">
        <v>33</v>
      </c>
      <c r="I14" s="67">
        <v>96.911010470544085</v>
      </c>
      <c r="J14" s="66">
        <f>ROUND(N14/K14,4)</f>
        <v>6.8999999999999999E-3</v>
      </c>
      <c r="K14" s="65">
        <v>35983606.870399997</v>
      </c>
      <c r="L14" s="65">
        <v>425</v>
      </c>
      <c r="M14" s="65">
        <v>99820</v>
      </c>
      <c r="N14" s="64">
        <f>L14*M14*(I14-F14)%</f>
        <v>250010.43391917812</v>
      </c>
    </row>
    <row r="15" spans="1:14" s="7" customFormat="1" ht="15.75" customHeight="1" x14ac:dyDescent="0.25">
      <c r="A15" s="15">
        <v>3</v>
      </c>
      <c r="B15" s="14" t="s">
        <v>32</v>
      </c>
      <c r="C15" s="13">
        <f>$C$2</f>
        <v>44473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28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25">
      <c r="A16" s="1"/>
      <c r="B16" s="1"/>
      <c r="C16" s="1"/>
      <c r="D16" s="1"/>
      <c r="E16" s="1"/>
      <c r="F16" s="61"/>
      <c r="G16" s="62"/>
      <c r="H16" s="61"/>
      <c r="I16" s="63"/>
      <c r="J16" s="1"/>
      <c r="K16" s="6"/>
      <c r="L16" s="6"/>
      <c r="M16" s="6"/>
      <c r="N16" s="1"/>
    </row>
    <row r="17" spans="1:14" hidden="1" x14ac:dyDescent="0.25">
      <c r="A17" s="57" t="s">
        <v>39</v>
      </c>
      <c r="B17" s="1"/>
      <c r="C17" s="1"/>
      <c r="D17" s="1"/>
      <c r="E17" s="1"/>
      <c r="F17" s="61"/>
      <c r="G17" s="62"/>
      <c r="H17" s="61"/>
      <c r="I17" s="61"/>
      <c r="J17" s="1"/>
      <c r="K17" s="6"/>
      <c r="L17" s="6"/>
      <c r="M17" s="6"/>
      <c r="N17" s="1"/>
    </row>
    <row r="18" spans="1:14" ht="47.25" hidden="1" x14ac:dyDescent="0.25">
      <c r="A18" s="58" t="s">
        <v>16</v>
      </c>
      <c r="B18" s="58" t="s">
        <v>15</v>
      </c>
      <c r="C18" s="58" t="s">
        <v>14</v>
      </c>
      <c r="D18" s="58" t="s">
        <v>13</v>
      </c>
      <c r="E18" s="58" t="s">
        <v>12</v>
      </c>
      <c r="F18" s="58" t="s">
        <v>11</v>
      </c>
      <c r="G18" s="60" t="s">
        <v>10</v>
      </c>
      <c r="H18" s="58" t="s">
        <v>9</v>
      </c>
      <c r="I18" s="58" t="s">
        <v>8</v>
      </c>
      <c r="J18" s="58" t="s">
        <v>7</v>
      </c>
      <c r="K18" s="59" t="s">
        <v>6</v>
      </c>
      <c r="L18" s="59" t="s">
        <v>5</v>
      </c>
      <c r="M18" s="59" t="s">
        <v>4</v>
      </c>
      <c r="N18" s="58" t="s">
        <v>3</v>
      </c>
    </row>
    <row r="19" spans="1:14" s="7" customFormat="1" hidden="1" x14ac:dyDescent="0.25">
      <c r="A19" s="33">
        <v>1</v>
      </c>
      <c r="B19" s="32" t="s">
        <v>21</v>
      </c>
      <c r="C19" s="31">
        <f>$C$2</f>
        <v>44473</v>
      </c>
      <c r="D19" s="30">
        <v>41325</v>
      </c>
      <c r="E19" s="30">
        <v>44247</v>
      </c>
      <c r="F19" s="27" t="e">
        <f>#REF!</f>
        <v>#REF!</v>
      </c>
      <c r="G19" s="54" t="e">
        <f>#REF!</f>
        <v>#REF!</v>
      </c>
      <c r="H19" s="53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25">
      <c r="A20" s="33">
        <v>1</v>
      </c>
      <c r="B20" s="32" t="s">
        <v>24</v>
      </c>
      <c r="C20" s="31">
        <f>$C$2</f>
        <v>44473</v>
      </c>
      <c r="D20" s="30">
        <v>42446</v>
      </c>
      <c r="E20" s="30">
        <v>46098</v>
      </c>
      <c r="F20" s="27">
        <f>F7</f>
        <v>90.346136978840605</v>
      </c>
      <c r="G20" s="54">
        <f>G7</f>
        <v>-1.5E-3</v>
      </c>
      <c r="H20" s="53" t="s">
        <v>28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25">
      <c r="A21" s="33">
        <v>1</v>
      </c>
      <c r="B21" s="32" t="s">
        <v>1</v>
      </c>
      <c r="C21" s="31">
        <f>$C$2</f>
        <v>44473</v>
      </c>
      <c r="D21" s="30">
        <v>43165</v>
      </c>
      <c r="E21" s="30">
        <v>44991</v>
      </c>
      <c r="F21" s="27">
        <v>99.221635880026099</v>
      </c>
      <c r="G21" s="54">
        <v>1.5E-3</v>
      </c>
      <c r="H21" s="53" t="s">
        <v>28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25">
      <c r="A22" s="33">
        <v>1</v>
      </c>
      <c r="B22" s="32" t="s">
        <v>29</v>
      </c>
      <c r="C22" s="31">
        <f>$C$2</f>
        <v>44473</v>
      </c>
      <c r="D22" s="30">
        <v>42934</v>
      </c>
      <c r="E22" s="30">
        <v>44760</v>
      </c>
      <c r="F22" s="27">
        <f>F9</f>
        <v>100.44776167726479</v>
      </c>
      <c r="G22" s="54">
        <f>G9</f>
        <v>1.4999999999999999E-2</v>
      </c>
      <c r="H22" s="53" t="s">
        <v>28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25">
      <c r="A23" s="33">
        <v>3</v>
      </c>
      <c r="B23" s="32" t="s">
        <v>30</v>
      </c>
      <c r="C23" s="31">
        <f>$C$2</f>
        <v>44473</v>
      </c>
      <c r="D23" s="30">
        <v>41912</v>
      </c>
      <c r="E23" s="30">
        <v>45565</v>
      </c>
      <c r="F23" s="27">
        <v>97.746300000000005</v>
      </c>
      <c r="G23" s="54">
        <v>1.5E-3</v>
      </c>
      <c r="H23" s="53" t="s">
        <v>28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25">
      <c r="A24" s="33"/>
      <c r="B24" s="32"/>
      <c r="C24" s="31"/>
      <c r="D24" s="30"/>
      <c r="E24" s="30"/>
      <c r="F24" s="27"/>
      <c r="G24" s="54"/>
      <c r="H24" s="53"/>
      <c r="I24" s="27"/>
      <c r="J24" s="47"/>
      <c r="K24" s="46"/>
      <c r="L24" s="25"/>
      <c r="M24" s="25"/>
      <c r="N24" s="24"/>
    </row>
    <row r="25" spans="1:14" s="7" customFormat="1" ht="15.75" customHeight="1" x14ac:dyDescent="0.25">
      <c r="A25" s="57" t="s">
        <v>38</v>
      </c>
      <c r="B25" s="32"/>
      <c r="C25" s="31"/>
      <c r="D25" s="30"/>
      <c r="E25" s="30"/>
      <c r="F25" s="27"/>
      <c r="G25" s="54"/>
      <c r="H25" s="53"/>
      <c r="I25" s="27"/>
      <c r="J25" s="47"/>
      <c r="K25" s="46"/>
      <c r="L25" s="25"/>
      <c r="M25" s="25"/>
      <c r="N25" s="24"/>
    </row>
    <row r="26" spans="1:14" ht="47.25" x14ac:dyDescent="0.25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25">
      <c r="A27" s="15">
        <v>1</v>
      </c>
      <c r="B27" s="14" t="s">
        <v>1</v>
      </c>
      <c r="C27" s="13">
        <f>$C$2</f>
        <v>44473</v>
      </c>
      <c r="D27" s="17">
        <v>43165</v>
      </c>
      <c r="E27" s="17">
        <v>44991</v>
      </c>
      <c r="F27" s="10">
        <f>F8</f>
        <v>99.395583677091452</v>
      </c>
      <c r="G27" s="39">
        <f>G8</f>
        <v>1.4999999999999999E-2</v>
      </c>
      <c r="H27" s="41" t="s">
        <v>28</v>
      </c>
      <c r="I27" s="10">
        <f>I8</f>
        <v>97.998197552746063</v>
      </c>
      <c r="J27" s="35">
        <f>ROUND(N27/K27,4)</f>
        <v>-5.1000000000000004E-3</v>
      </c>
      <c r="K27" s="36">
        <v>202600078.71950001</v>
      </c>
      <c r="L27" s="34">
        <v>22000</v>
      </c>
      <c r="M27" s="34">
        <v>3333</v>
      </c>
      <c r="N27" s="44">
        <f>L27*M27*(I27-F27)%</f>
        <v>-1024647.3495374994</v>
      </c>
    </row>
    <row r="28" spans="1:14" s="7" customFormat="1" ht="15.75" customHeight="1" x14ac:dyDescent="0.25">
      <c r="A28" s="15">
        <v>1</v>
      </c>
      <c r="B28" s="14" t="s">
        <v>34</v>
      </c>
      <c r="C28" s="13">
        <f>$C$2</f>
        <v>44473</v>
      </c>
      <c r="D28" s="17">
        <v>43907</v>
      </c>
      <c r="E28" s="17">
        <v>47559</v>
      </c>
      <c r="F28" s="10">
        <f>F11</f>
        <v>103.77231961460171</v>
      </c>
      <c r="G28" s="39">
        <f>G11</f>
        <v>6.4999999999999997E-3</v>
      </c>
      <c r="H28" s="41" t="str">
        <f>H11</f>
        <v>Markup</v>
      </c>
      <c r="I28" s="10">
        <f>I11</f>
        <v>99.9761443885874</v>
      </c>
      <c r="J28" s="35">
        <f>ROUND(N28/K28,4)</f>
        <v>-7.6E-3</v>
      </c>
      <c r="K28" s="36">
        <v>150335884.76519999</v>
      </c>
      <c r="L28" s="34">
        <v>30</v>
      </c>
      <c r="M28" s="34">
        <f>M11</f>
        <v>1000000</v>
      </c>
      <c r="N28" s="44">
        <f>L28*M28*(I28-F28)%</f>
        <v>-1138852.5678042939</v>
      </c>
    </row>
    <row r="29" spans="1:14" s="7" customFormat="1" hidden="1" x14ac:dyDescent="0.25">
      <c r="A29" s="15">
        <v>3</v>
      </c>
      <c r="B29" s="14" t="s">
        <v>25</v>
      </c>
      <c r="C29" s="13">
        <f>$C$2</f>
        <v>44473</v>
      </c>
      <c r="D29" s="17">
        <f>D37</f>
        <v>43054</v>
      </c>
      <c r="E29" s="17">
        <f>E37</f>
        <v>44515</v>
      </c>
      <c r="F29" s="10">
        <f>F37</f>
        <v>98.741938795994429</v>
      </c>
      <c r="G29" s="40">
        <f>G37</f>
        <v>-0.01</v>
      </c>
      <c r="H29" s="10" t="str">
        <f>H37</f>
        <v>Markdown</v>
      </c>
      <c r="I29" s="10">
        <f>I37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M37</f>
        <v>29053</v>
      </c>
      <c r="N29" s="44">
        <f>L29*M29*(I29-F29)%</f>
        <v>47368.447184219018</v>
      </c>
    </row>
    <row r="30" spans="1:14" s="7" customFormat="1" ht="15.75" customHeight="1" x14ac:dyDescent="0.25">
      <c r="A30" s="15">
        <v>2</v>
      </c>
      <c r="B30" s="14" t="s">
        <v>22</v>
      </c>
      <c r="C30" s="13">
        <f>$C$2</f>
        <v>44473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75" customHeight="1" x14ac:dyDescent="0.25">
      <c r="A31" s="15">
        <v>3</v>
      </c>
      <c r="B31" s="14" t="s">
        <v>37</v>
      </c>
      <c r="C31" s="13">
        <f>$C$2</f>
        <v>44473</v>
      </c>
      <c r="D31" s="17">
        <v>43213</v>
      </c>
      <c r="E31" s="17">
        <v>46866</v>
      </c>
      <c r="F31" s="10">
        <v>103.0295</v>
      </c>
      <c r="G31" s="39">
        <v>5.4999999999999997E-3</v>
      </c>
      <c r="H31" s="10" t="s">
        <v>28</v>
      </c>
      <c r="I31" s="10">
        <v>100.40470000000001</v>
      </c>
      <c r="J31" s="35">
        <f>ROUND(N31/K31,4)</f>
        <v>-3.0200000000000001E-2</v>
      </c>
      <c r="K31" s="36">
        <v>150335884.76519999</v>
      </c>
      <c r="L31" s="34">
        <v>1730</v>
      </c>
      <c r="M31" s="34">
        <v>99880</v>
      </c>
      <c r="N31" s="44">
        <f>L31*M31*(I31-F31)%</f>
        <v>-4535454.9151999885</v>
      </c>
    </row>
    <row r="32" spans="1:14" s="7" customFormat="1" ht="15.75" customHeight="1" x14ac:dyDescent="0.25">
      <c r="A32" s="33"/>
      <c r="B32" s="32"/>
      <c r="C32" s="31"/>
      <c r="D32" s="30"/>
      <c r="E32" s="30"/>
      <c r="F32" s="27"/>
      <c r="G32" s="56"/>
      <c r="H32" s="53"/>
      <c r="I32" s="27"/>
      <c r="J32" s="47"/>
      <c r="K32" s="46"/>
      <c r="L32" s="25"/>
      <c r="M32" s="25"/>
      <c r="N32" s="24"/>
    </row>
    <row r="33" spans="1:14" s="7" customFormat="1" ht="15.75" customHeight="1" x14ac:dyDescent="0.25">
      <c r="A33" s="33"/>
      <c r="B33" s="32"/>
      <c r="C33" s="31"/>
      <c r="D33" s="30"/>
      <c r="E33" s="30"/>
      <c r="F33" s="27"/>
      <c r="G33" s="54"/>
      <c r="H33" s="53"/>
      <c r="I33" s="27"/>
      <c r="J33" s="47"/>
      <c r="K33" s="46"/>
      <c r="L33" s="25"/>
      <c r="M33" s="25"/>
      <c r="N33" s="24"/>
    </row>
    <row r="34" spans="1:14" s="7" customFormat="1" ht="15.75" customHeight="1" x14ac:dyDescent="0.25">
      <c r="A34" s="23" t="s">
        <v>36</v>
      </c>
      <c r="B34" s="32"/>
      <c r="C34" s="31"/>
      <c r="D34" s="30"/>
      <c r="E34" s="30"/>
      <c r="F34" s="27"/>
      <c r="G34" s="54"/>
      <c r="H34" s="53"/>
      <c r="I34" s="27"/>
      <c r="J34" s="47"/>
      <c r="K34" s="46"/>
      <c r="L34" s="25"/>
      <c r="M34" s="25"/>
      <c r="N34" s="24"/>
    </row>
    <row r="35" spans="1:14" ht="47.25" x14ac:dyDescent="0.25">
      <c r="A35" s="21" t="s">
        <v>16</v>
      </c>
      <c r="B35" s="21" t="s">
        <v>15</v>
      </c>
      <c r="C35" s="21" t="s">
        <v>14</v>
      </c>
      <c r="D35" s="21" t="s">
        <v>13</v>
      </c>
      <c r="E35" s="21" t="s">
        <v>12</v>
      </c>
      <c r="F35" s="21" t="s">
        <v>11</v>
      </c>
      <c r="G35" s="22" t="s">
        <v>10</v>
      </c>
      <c r="H35" s="21" t="s">
        <v>9</v>
      </c>
      <c r="I35" s="21" t="s">
        <v>8</v>
      </c>
      <c r="J35" s="21" t="s">
        <v>7</v>
      </c>
      <c r="K35" s="20" t="s">
        <v>6</v>
      </c>
      <c r="L35" s="20" t="s">
        <v>5</v>
      </c>
      <c r="M35" s="20" t="s">
        <v>4</v>
      </c>
      <c r="N35" s="21" t="s">
        <v>3</v>
      </c>
    </row>
    <row r="36" spans="1:14" s="7" customFormat="1" x14ac:dyDescent="0.25">
      <c r="A36" s="15">
        <v>1</v>
      </c>
      <c r="B36" s="14" t="s">
        <v>26</v>
      </c>
      <c r="C36" s="13">
        <f>$C$2</f>
        <v>44473</v>
      </c>
      <c r="D36" s="17">
        <v>43069</v>
      </c>
      <c r="E36" s="17">
        <v>45260</v>
      </c>
      <c r="F36" s="10">
        <v>99.05</v>
      </c>
      <c r="G36" s="80">
        <v>1.4999999999999999E-2</v>
      </c>
      <c r="H36" s="77" t="s">
        <v>28</v>
      </c>
      <c r="I36" s="10">
        <v>97.490949013348455</v>
      </c>
      <c r="J36" s="35">
        <f>ROUND(N36/K36,4)</f>
        <v>-1.9800000000000002E-2</v>
      </c>
      <c r="K36" s="49">
        <v>72838297.251000002</v>
      </c>
      <c r="L36" s="34">
        <v>1853</v>
      </c>
      <c r="M36" s="34">
        <v>50000</v>
      </c>
      <c r="N36" s="44">
        <f>L36*M36*(I36-F36)%</f>
        <v>-1444460.7391326537</v>
      </c>
    </row>
    <row r="37" spans="1:14" s="7" customFormat="1" hidden="1" x14ac:dyDescent="0.25">
      <c r="A37" s="15">
        <v>1</v>
      </c>
      <c r="B37" s="14" t="s">
        <v>25</v>
      </c>
      <c r="C37" s="13">
        <f>$C$2</f>
        <v>44473</v>
      </c>
      <c r="D37" s="17">
        <v>43054</v>
      </c>
      <c r="E37" s="17">
        <v>44515</v>
      </c>
      <c r="F37" s="10">
        <v>98.741938795994429</v>
      </c>
      <c r="G37" s="79">
        <v>-0.01</v>
      </c>
      <c r="H37" s="77" t="s">
        <v>33</v>
      </c>
      <c r="I37" s="10">
        <v>99.068021797297007</v>
      </c>
      <c r="J37" s="35">
        <f>ROUND(N37/K37,4)</f>
        <v>4.4000000000000003E-3</v>
      </c>
      <c r="K37" s="36">
        <v>74941759.254899994</v>
      </c>
      <c r="L37" s="34">
        <v>3450</v>
      </c>
      <c r="M37" s="34">
        <v>29053</v>
      </c>
      <c r="N37" s="44">
        <f>L37*M37*(I37-F37)%</f>
        <v>326842.28557111119</v>
      </c>
    </row>
    <row r="38" spans="1:14" s="7" customFormat="1" ht="21" customHeight="1" x14ac:dyDescent="0.25">
      <c r="A38" s="15">
        <v>2</v>
      </c>
      <c r="B38" s="14" t="s">
        <v>22</v>
      </c>
      <c r="C38" s="13">
        <f>$C$2</f>
        <v>44473</v>
      </c>
      <c r="D38" s="17">
        <v>42768</v>
      </c>
      <c r="E38" s="17">
        <v>44959</v>
      </c>
      <c r="F38" s="35">
        <f>F10</f>
        <v>92</v>
      </c>
      <c r="G38" s="78">
        <f>G10</f>
        <v>1.4999999999999999E-2</v>
      </c>
      <c r="H38" s="77" t="str">
        <f>H10</f>
        <v>Markup</v>
      </c>
      <c r="I38" s="35">
        <f>I10</f>
        <v>90.560196634334673</v>
      </c>
      <c r="J38" s="35">
        <f>ROUND(N38/K38,4)</f>
        <v>-8.2000000000000007E-3</v>
      </c>
      <c r="K38" s="36">
        <v>72838297.251000002</v>
      </c>
      <c r="L38" s="34">
        <v>1000</v>
      </c>
      <c r="M38" s="34">
        <f>M10</f>
        <v>41667</v>
      </c>
      <c r="N38" s="16">
        <f>L38*M38*(I38-F38)%</f>
        <v>-599922.86837177176</v>
      </c>
    </row>
    <row r="39" spans="1:14" s="7" customFormat="1" ht="21" hidden="1" customHeight="1" x14ac:dyDescent="0.25">
      <c r="A39" s="15">
        <v>2</v>
      </c>
      <c r="B39" s="14" t="s">
        <v>18</v>
      </c>
      <c r="C39" s="13">
        <f>C38</f>
        <v>44473</v>
      </c>
      <c r="D39" s="17">
        <v>43839</v>
      </c>
      <c r="E39" s="17">
        <v>47492</v>
      </c>
      <c r="F39" s="35">
        <v>99.595304073382522</v>
      </c>
      <c r="G39" s="11">
        <v>-1.5E-3</v>
      </c>
      <c r="H39" s="41" t="s">
        <v>33</v>
      </c>
      <c r="I39" s="35">
        <v>100.59486125493441</v>
      </c>
      <c r="J39" s="35">
        <f>ROUND(N39/K39,4)</f>
        <v>5.2900000000000003E-2</v>
      </c>
      <c r="K39" s="36">
        <v>67035065.775899999</v>
      </c>
      <c r="L39" s="34">
        <v>355</v>
      </c>
      <c r="M39" s="34">
        <v>1000000</v>
      </c>
      <c r="N39" s="16">
        <f>L39*M39*(I39-F39)%</f>
        <v>3548427.9945092197</v>
      </c>
    </row>
    <row r="40" spans="1:14" s="7" customFormat="1" x14ac:dyDescent="0.25">
      <c r="A40" s="33"/>
      <c r="B40" s="32"/>
      <c r="C40" s="31"/>
      <c r="D40" s="30"/>
      <c r="E40" s="30"/>
      <c r="F40" s="27"/>
      <c r="G40" s="54"/>
      <c r="H40" s="53"/>
      <c r="I40" s="27"/>
      <c r="J40" s="47"/>
      <c r="K40" s="25"/>
      <c r="L40" s="25"/>
      <c r="M40" s="25"/>
      <c r="N40" s="24"/>
    </row>
    <row r="41" spans="1:14" x14ac:dyDescent="0.25">
      <c r="A41" s="23" t="s">
        <v>35</v>
      </c>
    </row>
    <row r="42" spans="1:14" ht="47.25" x14ac:dyDescent="0.25">
      <c r="A42" s="50" t="s">
        <v>16</v>
      </c>
      <c r="B42" s="50" t="s">
        <v>15</v>
      </c>
      <c r="C42" s="50" t="s">
        <v>14</v>
      </c>
      <c r="D42" s="50" t="s">
        <v>13</v>
      </c>
      <c r="E42" s="50" t="s">
        <v>12</v>
      </c>
      <c r="F42" s="50" t="s">
        <v>11</v>
      </c>
      <c r="G42" s="52" t="s">
        <v>10</v>
      </c>
      <c r="H42" s="50" t="s">
        <v>9</v>
      </c>
      <c r="I42" s="50" t="s">
        <v>8</v>
      </c>
      <c r="J42" s="50" t="s">
        <v>7</v>
      </c>
      <c r="K42" s="51" t="s">
        <v>6</v>
      </c>
      <c r="L42" s="51" t="s">
        <v>5</v>
      </c>
      <c r="M42" s="51" t="s">
        <v>4</v>
      </c>
      <c r="N42" s="55" t="s">
        <v>3</v>
      </c>
    </row>
    <row r="43" spans="1:14" s="7" customFormat="1" ht="15.75" hidden="1" customHeight="1" x14ac:dyDescent="0.25">
      <c r="A43" s="15">
        <v>1</v>
      </c>
      <c r="B43" s="14" t="s">
        <v>24</v>
      </c>
      <c r="C43" s="13">
        <f>$C$2</f>
        <v>44473</v>
      </c>
      <c r="D43" s="17">
        <v>42446</v>
      </c>
      <c r="E43" s="17">
        <v>46098</v>
      </c>
      <c r="F43" s="10">
        <f>F7</f>
        <v>90.346136978840605</v>
      </c>
      <c r="G43" s="40">
        <f>G7</f>
        <v>-1.5E-3</v>
      </c>
      <c r="H43" s="41" t="str">
        <f>H7</f>
        <v>Markdown</v>
      </c>
      <c r="I43" s="10">
        <f>I7</f>
        <v>90.893496104903164</v>
      </c>
      <c r="J43" s="35">
        <f>ROUND(N43/K43,4)</f>
        <v>1.06E-2</v>
      </c>
      <c r="K43" s="34">
        <v>12900609.9385</v>
      </c>
      <c r="L43" s="34">
        <v>5000</v>
      </c>
      <c r="M43" s="34">
        <f>M7</f>
        <v>4991</v>
      </c>
      <c r="N43" s="16">
        <f>L43*M43*(I43-F43)%</f>
        <v>136593.46990891176</v>
      </c>
    </row>
    <row r="44" spans="1:14" s="7" customFormat="1" ht="15.75" customHeight="1" x14ac:dyDescent="0.25">
      <c r="A44" s="15">
        <v>1</v>
      </c>
      <c r="B44" s="14" t="s">
        <v>34</v>
      </c>
      <c r="C44" s="13">
        <f>$C$2</f>
        <v>44473</v>
      </c>
      <c r="D44" s="17">
        <f>D11</f>
        <v>43907</v>
      </c>
      <c r="E44" s="17">
        <f>E11</f>
        <v>47559</v>
      </c>
      <c r="F44" s="10">
        <f>F11</f>
        <v>103.77231961460171</v>
      </c>
      <c r="G44" s="18">
        <f>G11</f>
        <v>6.4999999999999997E-3</v>
      </c>
      <c r="H44" s="17" t="str">
        <f>H11</f>
        <v>Markup</v>
      </c>
      <c r="I44" s="10">
        <f>I11</f>
        <v>99.9761443885874</v>
      </c>
      <c r="J44" s="35">
        <f>ROUND(N44/K44,4)</f>
        <v>-4.5600000000000002E-2</v>
      </c>
      <c r="K44" s="34">
        <v>16642225.5012</v>
      </c>
      <c r="L44" s="34">
        <v>20</v>
      </c>
      <c r="M44" s="34">
        <f>M11</f>
        <v>1000000</v>
      </c>
      <c r="N44" s="16">
        <f>L44*M44*(I44-F44)%</f>
        <v>-759235.04520286259</v>
      </c>
    </row>
    <row r="45" spans="1:14" s="7" customFormat="1" hidden="1" x14ac:dyDescent="0.25">
      <c r="A45" s="15">
        <v>2</v>
      </c>
      <c r="B45" s="14" t="s">
        <v>29</v>
      </c>
      <c r="C45" s="13">
        <f>$C$2</f>
        <v>44473</v>
      </c>
      <c r="D45" s="17">
        <v>42934</v>
      </c>
      <c r="E45" s="17">
        <v>44760</v>
      </c>
      <c r="F45" s="10">
        <f>F9</f>
        <v>100.44776167726479</v>
      </c>
      <c r="G45" s="39">
        <f>G9</f>
        <v>1.4999999999999999E-2</v>
      </c>
      <c r="H45" s="41" t="str">
        <f>H9</f>
        <v>Markup</v>
      </c>
      <c r="I45" s="10">
        <f>I9</f>
        <v>98.790994556287316</v>
      </c>
      <c r="J45" s="35">
        <f>ROUND(N45/K45,4)</f>
        <v>-4.4200000000000003E-2</v>
      </c>
      <c r="K45" s="49">
        <v>14349970.3643</v>
      </c>
      <c r="L45" s="36">
        <v>17000</v>
      </c>
      <c r="M45" s="36">
        <f>M9</f>
        <v>2250</v>
      </c>
      <c r="N45" s="44">
        <f>L45*M45*(I45-F45)%</f>
        <v>-633713.42377388512</v>
      </c>
    </row>
    <row r="46" spans="1:14" s="7" customFormat="1" hidden="1" x14ac:dyDescent="0.25">
      <c r="A46" s="15">
        <v>2</v>
      </c>
      <c r="B46" s="14" t="s">
        <v>2</v>
      </c>
      <c r="C46" s="13">
        <f>$C$2</f>
        <v>44473</v>
      </c>
      <c r="D46" s="17">
        <v>42727</v>
      </c>
      <c r="E46" s="17">
        <v>46379</v>
      </c>
      <c r="F46" s="10">
        <v>100</v>
      </c>
      <c r="G46" s="39">
        <v>7.4999999999999997E-3</v>
      </c>
      <c r="H46" s="41" t="s">
        <v>28</v>
      </c>
      <c r="I46" s="10">
        <v>96.942099999999996</v>
      </c>
      <c r="J46" s="35">
        <f>ROUND(N46/K46,4)</f>
        <v>-0.1394</v>
      </c>
      <c r="K46" s="49">
        <v>12047074.527100001</v>
      </c>
      <c r="L46" s="36">
        <v>550</v>
      </c>
      <c r="M46" s="36">
        <f>M13</f>
        <v>99840</v>
      </c>
      <c r="N46" s="44">
        <f>L46*M46*(I46-F46)%</f>
        <v>-1679154.048000002</v>
      </c>
    </row>
    <row r="47" spans="1:14" s="7" customFormat="1" ht="15.75" hidden="1" customHeight="1" x14ac:dyDescent="0.25">
      <c r="A47" s="15">
        <v>2</v>
      </c>
      <c r="B47" s="14" t="s">
        <v>19</v>
      </c>
      <c r="C47" s="13">
        <f>$C$2</f>
        <v>44473</v>
      </c>
      <c r="D47" s="17">
        <v>42419</v>
      </c>
      <c r="E47" s="17">
        <v>46072</v>
      </c>
      <c r="F47" s="10">
        <f>F14</f>
        <v>96.321689848909429</v>
      </c>
      <c r="G47" s="40">
        <f>G14</f>
        <v>-1.5E-3</v>
      </c>
      <c r="H47" s="41" t="s">
        <v>33</v>
      </c>
      <c r="I47" s="10">
        <f>I14</f>
        <v>96.911010470544085</v>
      </c>
      <c r="J47" s="35">
        <f>ROUND(N47/K47,4)</f>
        <v>2.2800000000000001E-2</v>
      </c>
      <c r="K47" s="34">
        <v>12900609.9385</v>
      </c>
      <c r="L47" s="34">
        <v>500</v>
      </c>
      <c r="M47" s="34">
        <f>M14</f>
        <v>99820</v>
      </c>
      <c r="N47" s="16">
        <f>L47*M47*(I47-F47)%</f>
        <v>294129.92225785658</v>
      </c>
    </row>
    <row r="48" spans="1:14" s="7" customFormat="1" ht="15.75" customHeight="1" x14ac:dyDescent="0.25">
      <c r="A48" s="15">
        <v>2</v>
      </c>
      <c r="B48" s="14" t="s">
        <v>32</v>
      </c>
      <c r="C48" s="13">
        <f>$C$2</f>
        <v>44473</v>
      </c>
      <c r="D48" s="17">
        <f>D15</f>
        <v>44256</v>
      </c>
      <c r="E48" s="17">
        <f>E15</f>
        <v>47908</v>
      </c>
      <c r="F48" s="10">
        <f>F15</f>
        <v>104.4074</v>
      </c>
      <c r="G48" s="18">
        <f>G15</f>
        <v>6.4999999999999997E-3</v>
      </c>
      <c r="H48" s="41" t="str">
        <f>H15</f>
        <v>Markup</v>
      </c>
      <c r="I48" s="10">
        <f>I15</f>
        <v>100.36065387766988</v>
      </c>
      <c r="J48" s="35">
        <f>ROUND(N48/K48,4)</f>
        <v>-9.7199999999999995E-2</v>
      </c>
      <c r="K48" s="36">
        <v>16642225.5012</v>
      </c>
      <c r="L48" s="34">
        <v>400</v>
      </c>
      <c r="M48" s="34">
        <f>M15</f>
        <v>99980</v>
      </c>
      <c r="N48" s="44">
        <f>L48*M48*(I48-F48)%</f>
        <v>-1618374.7092422615</v>
      </c>
    </row>
    <row r="50" spans="1:14" hidden="1" x14ac:dyDescent="0.25">
      <c r="A50" s="23" t="s">
        <v>31</v>
      </c>
    </row>
    <row r="51" spans="1:14" ht="47.25" hidden="1" x14ac:dyDescent="0.25">
      <c r="A51" s="50" t="s">
        <v>16</v>
      </c>
      <c r="B51" s="50" t="s">
        <v>15</v>
      </c>
      <c r="C51" s="50" t="s">
        <v>14</v>
      </c>
      <c r="D51" s="50" t="s">
        <v>13</v>
      </c>
      <c r="E51" s="50" t="s">
        <v>12</v>
      </c>
      <c r="F51" s="50" t="s">
        <v>11</v>
      </c>
      <c r="G51" s="52" t="s">
        <v>10</v>
      </c>
      <c r="H51" s="50" t="s">
        <v>9</v>
      </c>
      <c r="I51" s="50" t="s">
        <v>8</v>
      </c>
      <c r="J51" s="50" t="s">
        <v>7</v>
      </c>
      <c r="K51" s="51" t="s">
        <v>6</v>
      </c>
      <c r="L51" s="51" t="s">
        <v>5</v>
      </c>
      <c r="M51" s="51" t="s">
        <v>4</v>
      </c>
      <c r="N51" s="21" t="s">
        <v>3</v>
      </c>
    </row>
    <row r="52" spans="1:14" ht="15.75" hidden="1" customHeight="1" x14ac:dyDescent="0.25">
      <c r="A52" s="15">
        <v>1</v>
      </c>
      <c r="B52" s="14" t="s">
        <v>21</v>
      </c>
      <c r="C52" s="13">
        <f>C43</f>
        <v>44473</v>
      </c>
      <c r="D52" s="13" t="e">
        <f>#REF!</f>
        <v>#REF!</v>
      </c>
      <c r="E52" s="13" t="e">
        <f>#REF!</f>
        <v>#REF!</v>
      </c>
      <c r="F52" s="38" t="e">
        <f>#REF!</f>
        <v>#REF!</v>
      </c>
      <c r="G52" s="40" t="e">
        <f>#REF!</f>
        <v>#REF!</v>
      </c>
      <c r="H52" s="39" t="e">
        <f>#REF!</f>
        <v>#REF!</v>
      </c>
      <c r="I52" s="38" t="e">
        <f>#REF!</f>
        <v>#REF!</v>
      </c>
      <c r="J52" s="35" t="e">
        <f>ROUND(N52/K52,4)</f>
        <v>#REF!</v>
      </c>
      <c r="K52" s="34">
        <v>1884883.0308000001</v>
      </c>
      <c r="L52" s="34">
        <v>3000</v>
      </c>
      <c r="M52" s="34" t="e">
        <f>#REF!</f>
        <v>#REF!</v>
      </c>
      <c r="N52" s="44" t="e">
        <f>L52*M52*(I52-F52)%</f>
        <v>#REF!</v>
      </c>
    </row>
    <row r="53" spans="1:14" s="7" customFormat="1" ht="15.75" hidden="1" customHeight="1" x14ac:dyDescent="0.25">
      <c r="A53" s="15">
        <v>1</v>
      </c>
      <c r="B53" s="14" t="s">
        <v>30</v>
      </c>
      <c r="C53" s="13">
        <f>$C$2</f>
        <v>44473</v>
      </c>
      <c r="D53" s="17">
        <v>41912</v>
      </c>
      <c r="E53" s="17">
        <v>45565</v>
      </c>
      <c r="F53" s="10">
        <f>F44</f>
        <v>103.77231961460171</v>
      </c>
      <c r="G53" s="11">
        <f>G44</f>
        <v>6.4999999999999997E-3</v>
      </c>
      <c r="H53" s="10" t="str">
        <f>H44</f>
        <v>Markup</v>
      </c>
      <c r="I53" s="10">
        <f>I44</f>
        <v>99.9761443885874</v>
      </c>
      <c r="J53" s="35">
        <f>ROUND(N53/K53,4)</f>
        <v>-104.6927</v>
      </c>
      <c r="K53" s="34">
        <v>1814095.6936999999</v>
      </c>
      <c r="L53" s="34">
        <v>5003</v>
      </c>
      <c r="M53" s="34">
        <f>M44</f>
        <v>1000000</v>
      </c>
      <c r="N53" s="44">
        <f>L53*M53*(I53-F53)%</f>
        <v>-189922646.55749607</v>
      </c>
    </row>
    <row r="54" spans="1:14" s="7" customFormat="1" ht="15.75" hidden="1" customHeight="1" x14ac:dyDescent="0.25">
      <c r="A54" s="15">
        <v>1</v>
      </c>
      <c r="B54" s="14" t="s">
        <v>26</v>
      </c>
      <c r="C54" s="13">
        <f>$C$2</f>
        <v>44473</v>
      </c>
      <c r="D54" s="17">
        <v>43069</v>
      </c>
      <c r="E54" s="17">
        <v>45260</v>
      </c>
      <c r="F54" s="10">
        <f>F36</f>
        <v>99.05</v>
      </c>
      <c r="G54" s="39">
        <f>G36</f>
        <v>1.4999999999999999E-2</v>
      </c>
      <c r="H54" s="45" t="str">
        <f>H36</f>
        <v>Markup</v>
      </c>
      <c r="I54" s="10">
        <f>I36</f>
        <v>97.490949013348455</v>
      </c>
      <c r="J54" s="35">
        <f>ROUND(N54/K54,4)</f>
        <v>-6.5100000000000005E-2</v>
      </c>
      <c r="K54" s="49">
        <v>1557835.1194</v>
      </c>
      <c r="L54" s="34">
        <v>130</v>
      </c>
      <c r="M54" s="34">
        <f>M36</f>
        <v>50000</v>
      </c>
      <c r="N54" s="44">
        <f>L54*M54*(I54-F54)%</f>
        <v>-101338.31413235022</v>
      </c>
    </row>
    <row r="55" spans="1:14" s="7" customFormat="1" ht="15.75" hidden="1" customHeight="1" x14ac:dyDescent="0.25">
      <c r="A55" s="15">
        <v>1</v>
      </c>
      <c r="B55" s="14" t="s">
        <v>29</v>
      </c>
      <c r="C55" s="13">
        <f>$C$2</f>
        <v>44473</v>
      </c>
      <c r="D55" s="17">
        <v>42934</v>
      </c>
      <c r="E55" s="17">
        <v>44760</v>
      </c>
      <c r="F55" s="10">
        <f>F9</f>
        <v>100.44776167726479</v>
      </c>
      <c r="G55" s="39">
        <f>G9</f>
        <v>1.4999999999999999E-2</v>
      </c>
      <c r="H55" s="41" t="str">
        <f>H9</f>
        <v>Markup</v>
      </c>
      <c r="I55" s="10">
        <f>I9</f>
        <v>98.790994556287316</v>
      </c>
      <c r="J55" s="35">
        <f>ROUND(N55/K55,4)</f>
        <v>-0.1145</v>
      </c>
      <c r="K55" s="49">
        <v>1627432.2372000001</v>
      </c>
      <c r="L55" s="36">
        <v>5000</v>
      </c>
      <c r="M55" s="36">
        <f>M45</f>
        <v>2250</v>
      </c>
      <c r="N55" s="44">
        <f>L55*M55*(I55-F55)%</f>
        <v>-186386.30110996621</v>
      </c>
    </row>
    <row r="56" spans="1:14" s="7" customFormat="1" ht="15.75" hidden="1" customHeight="1" x14ac:dyDescent="0.25">
      <c r="A56" s="15">
        <v>3</v>
      </c>
      <c r="B56" s="14" t="s">
        <v>2</v>
      </c>
      <c r="C56" s="13">
        <f>$C$2</f>
        <v>44473</v>
      </c>
      <c r="D56" s="17">
        <v>42727</v>
      </c>
      <c r="E56" s="17">
        <v>46379</v>
      </c>
      <c r="F56" s="10">
        <v>100</v>
      </c>
      <c r="G56" s="39">
        <v>7.4999999999999997E-3</v>
      </c>
      <c r="H56" s="41" t="s">
        <v>28</v>
      </c>
      <c r="I56" s="10">
        <v>96.942099999999996</v>
      </c>
      <c r="J56" s="35">
        <f>ROUND(N56/K56,4)</f>
        <v>-9.8500000000000004E-2</v>
      </c>
      <c r="K56" s="49">
        <v>1549274.1802999999</v>
      </c>
      <c r="L56" s="36">
        <v>50</v>
      </c>
      <c r="M56" s="36">
        <f>M46</f>
        <v>99840</v>
      </c>
      <c r="N56" s="44">
        <f>L56*M56*(I56-F56)%</f>
        <v>-152650.36800000019</v>
      </c>
    </row>
    <row r="57" spans="1:14" s="7" customFormat="1" hidden="1" x14ac:dyDescent="0.25">
      <c r="A57" s="15">
        <v>3</v>
      </c>
      <c r="B57" s="14" t="s">
        <v>20</v>
      </c>
      <c r="C57" s="13">
        <f>$C$2</f>
        <v>44473</v>
      </c>
      <c r="D57" s="17">
        <v>43055</v>
      </c>
      <c r="E57" s="17">
        <v>44881</v>
      </c>
      <c r="F57" s="10">
        <v>97.646500000000003</v>
      </c>
      <c r="G57" s="40">
        <f>G9</f>
        <v>1.4999999999999999E-2</v>
      </c>
      <c r="H57" s="40" t="str">
        <f>H9</f>
        <v>Markup</v>
      </c>
      <c r="I57" s="38">
        <f>I9</f>
        <v>98.790994556287316</v>
      </c>
      <c r="J57" s="35">
        <f>ROUND(N57/K57,4)</f>
        <v>1E-3</v>
      </c>
      <c r="K57" s="36">
        <f>K53</f>
        <v>1814095.6936999999</v>
      </c>
      <c r="L57" s="34">
        <v>72</v>
      </c>
      <c r="M57" s="34">
        <f>M9</f>
        <v>2250</v>
      </c>
      <c r="N57" s="16">
        <f>L57*M57*(I57-F57)%</f>
        <v>1854.0811811854471</v>
      </c>
    </row>
    <row r="58" spans="1:14" s="7" customFormat="1" hidden="1" x14ac:dyDescent="0.25">
      <c r="A58" s="15">
        <v>2</v>
      </c>
      <c r="B58" s="14" t="s">
        <v>19</v>
      </c>
      <c r="C58" s="13">
        <f>$C$2</f>
        <v>44473</v>
      </c>
      <c r="D58" s="17">
        <v>42419</v>
      </c>
      <c r="E58" s="17">
        <v>46072</v>
      </c>
      <c r="F58" s="10">
        <f>F47</f>
        <v>96.321689848909429</v>
      </c>
      <c r="G58" s="40">
        <f>G47</f>
        <v>-1.5E-3</v>
      </c>
      <c r="H58" s="41" t="str">
        <f>H47</f>
        <v>Markdown</v>
      </c>
      <c r="I58" s="10">
        <f>I47</f>
        <v>96.911010470544085</v>
      </c>
      <c r="J58" s="35">
        <f>ROUND(N58/K58,4)</f>
        <v>4.8599999999999997E-2</v>
      </c>
      <c r="K58" s="34">
        <v>1814095.6936999999</v>
      </c>
      <c r="L58" s="34">
        <v>150</v>
      </c>
      <c r="M58" s="34">
        <f>M47</f>
        <v>99820</v>
      </c>
      <c r="N58" s="16">
        <f>L58*M58*(I58-F58)%</f>
        <v>88238.976677356986</v>
      </c>
    </row>
    <row r="59" spans="1:14" s="7" customFormat="1" ht="21" hidden="1" customHeight="1" x14ac:dyDescent="0.25">
      <c r="A59" s="15">
        <v>3</v>
      </c>
      <c r="B59" s="14" t="s">
        <v>18</v>
      </c>
      <c r="C59" s="13">
        <f>C58</f>
        <v>44473</v>
      </c>
      <c r="D59" s="17">
        <f>D39</f>
        <v>43839</v>
      </c>
      <c r="E59" s="17">
        <f>E39</f>
        <v>47492</v>
      </c>
      <c r="F59" s="10">
        <f>F39</f>
        <v>99.595304073382522</v>
      </c>
      <c r="G59" s="18">
        <f>G39</f>
        <v>-1.5E-3</v>
      </c>
      <c r="H59" s="10" t="str">
        <f>H39</f>
        <v>Markdown</v>
      </c>
      <c r="I59" s="35">
        <f>I39</f>
        <v>100.59486125493441</v>
      </c>
      <c r="J59" s="35">
        <f>ROUND(N59/K59,4)</f>
        <v>0.1928</v>
      </c>
      <c r="K59" s="36">
        <v>1814095.6936999999</v>
      </c>
      <c r="L59" s="34">
        <v>35</v>
      </c>
      <c r="M59" s="34">
        <f>M39</f>
        <v>1000000</v>
      </c>
      <c r="N59" s="16">
        <f>L59*M59*(I59-F59)%</f>
        <v>349845.01354316249</v>
      </c>
    </row>
    <row r="60" spans="1:14" s="7" customFormat="1" x14ac:dyDescent="0.25">
      <c r="A60" s="33"/>
      <c r="B60" s="32"/>
      <c r="C60" s="31"/>
      <c r="D60" s="30"/>
      <c r="E60" s="30"/>
      <c r="F60" s="27"/>
      <c r="G60" s="54"/>
      <c r="H60" s="53"/>
      <c r="I60" s="27"/>
      <c r="J60" s="47"/>
      <c r="K60" s="25"/>
      <c r="L60" s="25"/>
      <c r="M60" s="25"/>
      <c r="N60" s="24"/>
    </row>
    <row r="62" spans="1:14" x14ac:dyDescent="0.25">
      <c r="A62" s="23" t="s">
        <v>27</v>
      </c>
    </row>
    <row r="63" spans="1:14" ht="50.25" customHeight="1" x14ac:dyDescent="0.25">
      <c r="A63" s="50" t="s">
        <v>16</v>
      </c>
      <c r="B63" s="50" t="s">
        <v>15</v>
      </c>
      <c r="C63" s="50" t="s">
        <v>14</v>
      </c>
      <c r="D63" s="50" t="s">
        <v>13</v>
      </c>
      <c r="E63" s="50" t="s">
        <v>12</v>
      </c>
      <c r="F63" s="50" t="s">
        <v>11</v>
      </c>
      <c r="G63" s="52" t="s">
        <v>10</v>
      </c>
      <c r="H63" s="50" t="s">
        <v>9</v>
      </c>
      <c r="I63" s="50" t="s">
        <v>8</v>
      </c>
      <c r="J63" s="50" t="s">
        <v>7</v>
      </c>
      <c r="K63" s="51" t="s">
        <v>6</v>
      </c>
      <c r="L63" s="51" t="s">
        <v>5</v>
      </c>
      <c r="M63" s="51" t="s">
        <v>4</v>
      </c>
      <c r="N63" s="50" t="s">
        <v>3</v>
      </c>
    </row>
    <row r="64" spans="1:14" s="7" customFormat="1" hidden="1" x14ac:dyDescent="0.25">
      <c r="A64" s="15">
        <v>1</v>
      </c>
      <c r="B64" s="14" t="s">
        <v>25</v>
      </c>
      <c r="C64" s="13">
        <f>$C$2</f>
        <v>44473</v>
      </c>
      <c r="D64" s="17">
        <v>43054</v>
      </c>
      <c r="E64" s="17">
        <v>44515</v>
      </c>
      <c r="F64" s="10">
        <f>F37</f>
        <v>98.741938795994429</v>
      </c>
      <c r="G64" s="11">
        <f>G37</f>
        <v>-0.01</v>
      </c>
      <c r="H64" s="10" t="str">
        <f>H37</f>
        <v>Markdown</v>
      </c>
      <c r="I64" s="10">
        <f>I37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M37</f>
        <v>29053</v>
      </c>
      <c r="N64" s="44">
        <f>L64*M64*(I64-F64)%</f>
        <v>4736.8447184219012</v>
      </c>
    </row>
    <row r="65" spans="1:14" s="7" customFormat="1" x14ac:dyDescent="0.25">
      <c r="A65" s="15">
        <v>1</v>
      </c>
      <c r="B65" s="14" t="s">
        <v>22</v>
      </c>
      <c r="C65" s="13">
        <f>$C$2</f>
        <v>44473</v>
      </c>
      <c r="D65" s="17">
        <v>42768</v>
      </c>
      <c r="E65" s="17">
        <v>44959</v>
      </c>
      <c r="F65" s="35">
        <f>F38</f>
        <v>92</v>
      </c>
      <c r="G65" s="11">
        <f>G38</f>
        <v>1.4999999999999999E-2</v>
      </c>
      <c r="H65" s="10" t="str">
        <f>H38</f>
        <v>Markup</v>
      </c>
      <c r="I65" s="35">
        <f>I38</f>
        <v>90.560196634334673</v>
      </c>
      <c r="J65" s="35">
        <f>ROUND(N65/K65,4)</f>
        <v>-1.6299999999999999E-2</v>
      </c>
      <c r="K65" s="36">
        <v>1470701.8810000001</v>
      </c>
      <c r="L65" s="34">
        <v>40</v>
      </c>
      <c r="M65" s="34">
        <f>M38</f>
        <v>41667</v>
      </c>
      <c r="N65" s="16">
        <f>L65*M65*(I65-F65)%</f>
        <v>-23996.914734870872</v>
      </c>
    </row>
    <row r="66" spans="1:14" s="7" customFormat="1" ht="21" hidden="1" customHeight="1" x14ac:dyDescent="0.25">
      <c r="A66" s="15">
        <v>2</v>
      </c>
      <c r="B66" s="14" t="s">
        <v>18</v>
      </c>
      <c r="C66" s="13">
        <f>C65</f>
        <v>44473</v>
      </c>
      <c r="D66" s="17">
        <f>D39</f>
        <v>43839</v>
      </c>
      <c r="E66" s="17">
        <f>E39</f>
        <v>47492</v>
      </c>
      <c r="F66" s="35">
        <v>100.15263972144623</v>
      </c>
      <c r="G66" s="11">
        <f>G39</f>
        <v>-1.5E-3</v>
      </c>
      <c r="H66" s="10" t="str">
        <f>H39</f>
        <v>Markdown</v>
      </c>
      <c r="I66" s="35">
        <f>I39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M39</f>
        <v>1000000</v>
      </c>
      <c r="N66" s="16">
        <f>L66*M66*(I66-F66)%</f>
        <v>44222.153348817985</v>
      </c>
    </row>
    <row r="67" spans="1:14" s="7" customFormat="1" hidden="1" x14ac:dyDescent="0.25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25"/>
    <row r="69" spans="1:14" s="7" customFormat="1" ht="15.75" hidden="1" customHeight="1" x14ac:dyDescent="0.25">
      <c r="A69" s="41">
        <v>1</v>
      </c>
      <c r="B69" s="43" t="s">
        <v>24</v>
      </c>
      <c r="C69" s="13">
        <f>$C$2</f>
        <v>44473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25">
      <c r="A70" s="41">
        <v>2</v>
      </c>
      <c r="B70" s="43" t="s">
        <v>23</v>
      </c>
      <c r="C70" s="13">
        <f>$C$2</f>
        <v>44473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25">
      <c r="A71" s="41">
        <v>4</v>
      </c>
      <c r="B71" s="43" t="s">
        <v>22</v>
      </c>
      <c r="C71" s="13">
        <f>$C$2</f>
        <v>44473</v>
      </c>
      <c r="D71" s="42">
        <v>42768</v>
      </c>
      <c r="E71" s="42">
        <v>44959</v>
      </c>
      <c r="F71" s="37">
        <f>F38</f>
        <v>92</v>
      </c>
      <c r="G71" s="40">
        <f>G38</f>
        <v>1.4999999999999999E-2</v>
      </c>
      <c r="H71" s="38" t="str">
        <f>H10</f>
        <v>Markup</v>
      </c>
      <c r="I71" s="37">
        <f>I38</f>
        <v>90.560196634334673</v>
      </c>
      <c r="J71" s="37">
        <f>ROUND(N71/K71,4)</f>
        <v>-8.5000000000000006E-3</v>
      </c>
      <c r="K71" s="34">
        <v>34059131.466499999</v>
      </c>
      <c r="L71" s="34">
        <v>480</v>
      </c>
      <c r="M71" s="34">
        <f>M38</f>
        <v>41667</v>
      </c>
      <c r="N71" s="16">
        <f>L71*M71*(I71-F71)%</f>
        <v>-287962.97681845044</v>
      </c>
    </row>
    <row r="72" spans="1:14" s="7" customFormat="1" ht="15.75" hidden="1" customHeight="1" x14ac:dyDescent="0.25">
      <c r="A72" s="15">
        <v>6</v>
      </c>
      <c r="B72" s="14" t="s">
        <v>0</v>
      </c>
      <c r="C72" s="13">
        <f>$C$2</f>
        <v>44473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25">
      <c r="A73" s="15">
        <v>2</v>
      </c>
      <c r="B73" s="14" t="s">
        <v>19</v>
      </c>
      <c r="C73" s="13">
        <f>$C$2</f>
        <v>44473</v>
      </c>
      <c r="D73" s="17">
        <v>42419</v>
      </c>
      <c r="E73" s="17">
        <v>46072</v>
      </c>
      <c r="F73" s="10">
        <f>F58</f>
        <v>96.321689848909429</v>
      </c>
      <c r="G73" s="40">
        <f>G58</f>
        <v>-1.5E-3</v>
      </c>
      <c r="H73" s="41" t="str">
        <f>H58</f>
        <v>Markdown</v>
      </c>
      <c r="I73" s="10">
        <f>I58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M47</f>
        <v>99820</v>
      </c>
      <c r="N73" s="16">
        <f>L73*M73*(I73-F73)%</f>
        <v>294129.92225785658</v>
      </c>
    </row>
    <row r="74" spans="1:14" ht="15.75" hidden="1" customHeight="1" x14ac:dyDescent="0.25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25">
      <c r="A75" s="15">
        <v>3</v>
      </c>
      <c r="B75" s="14" t="s">
        <v>0</v>
      </c>
      <c r="C75" s="13">
        <f>$C$2</f>
        <v>44473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25">
      <c r="A76" s="15">
        <v>3</v>
      </c>
      <c r="B76" s="14" t="s">
        <v>20</v>
      </c>
      <c r="C76" s="13">
        <f>$C$2</f>
        <v>44473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25">
      <c r="A77" s="15">
        <v>4</v>
      </c>
      <c r="B77" s="14" t="s">
        <v>19</v>
      </c>
      <c r="C77" s="13">
        <f>$C$2</f>
        <v>44473</v>
      </c>
      <c r="D77" s="17">
        <f>D58</f>
        <v>42419</v>
      </c>
      <c r="E77" s="17">
        <f>E58</f>
        <v>46072</v>
      </c>
      <c r="F77" s="10">
        <f>F58</f>
        <v>96.321689848909429</v>
      </c>
      <c r="G77" s="18">
        <f>G58</f>
        <v>-1.5E-3</v>
      </c>
      <c r="H77" s="17" t="str">
        <f>H58</f>
        <v>Markdown</v>
      </c>
      <c r="I77" s="37">
        <f>I58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M58</f>
        <v>99820</v>
      </c>
      <c r="N77" s="16">
        <f>L77*M77*(I77-F77)%</f>
        <v>294129.92225785658</v>
      </c>
    </row>
    <row r="78" spans="1:14" s="7" customFormat="1" ht="21" hidden="1" customHeight="1" x14ac:dyDescent="0.25">
      <c r="A78" s="15">
        <v>4</v>
      </c>
      <c r="B78" s="14" t="s">
        <v>18</v>
      </c>
      <c r="C78" s="13">
        <f>C77</f>
        <v>44473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25">
      <c r="A79" s="15">
        <v>6</v>
      </c>
      <c r="B79" s="14" t="s">
        <v>18</v>
      </c>
      <c r="C79" s="13">
        <f>C78</f>
        <v>44473</v>
      </c>
      <c r="D79" s="17">
        <f>D56</f>
        <v>42727</v>
      </c>
      <c r="E79" s="17">
        <f>E56</f>
        <v>46379</v>
      </c>
      <c r="F79" s="35">
        <f>F39</f>
        <v>99.595304073382522</v>
      </c>
      <c r="G79" s="11">
        <f>G66</f>
        <v>-1.5E-3</v>
      </c>
      <c r="H79" s="10" t="str">
        <f>H56</f>
        <v>Markup</v>
      </c>
      <c r="I79" s="35">
        <f>I39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M59</f>
        <v>1000000</v>
      </c>
      <c r="N79" s="16">
        <f>L79*M79*(I79-F79)%</f>
        <v>999557.18155189289</v>
      </c>
    </row>
    <row r="80" spans="1:14" s="7" customFormat="1" hidden="1" x14ac:dyDescent="0.25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25">
      <c r="A81" s="23" t="s">
        <v>17</v>
      </c>
    </row>
    <row r="82" spans="1:14" ht="47.25" hidden="1" x14ac:dyDescent="0.25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25">
      <c r="A83" s="15">
        <v>1</v>
      </c>
      <c r="B83" s="14" t="s">
        <v>2</v>
      </c>
      <c r="C83" s="13">
        <f>$C$2</f>
        <v>44473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-2.1999999999999999E-2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25">
      <c r="A84" s="15">
        <v>1</v>
      </c>
      <c r="B84" s="14" t="s">
        <v>2</v>
      </c>
      <c r="C84" s="13">
        <f>$C$2</f>
        <v>44473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M56</f>
        <v>99840</v>
      </c>
      <c r="N84" s="16">
        <f>L84*M84*(I84-F84)%</f>
        <v>-763251.8400000009</v>
      </c>
    </row>
    <row r="85" spans="1:14" s="7" customFormat="1" hidden="1" x14ac:dyDescent="0.25">
      <c r="A85" s="15">
        <v>1</v>
      </c>
      <c r="B85" s="14" t="s">
        <v>1</v>
      </c>
      <c r="C85" s="13">
        <f>$C$2</f>
        <v>44473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25">
      <c r="A86" s="15">
        <v>2</v>
      </c>
      <c r="B86" s="14" t="s">
        <v>0</v>
      </c>
      <c r="C86" s="13">
        <f>$C$2</f>
        <v>44473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H36</f>
        <v>Markup</v>
      </c>
      <c r="I86" s="10">
        <f>I75</f>
        <v>99.783800535158235</v>
      </c>
      <c r="J86" s="10">
        <f>J36</f>
        <v>-1.9800000000000002E-2</v>
      </c>
      <c r="K86" s="9">
        <v>2563265.4972999999</v>
      </c>
      <c r="L86" s="9">
        <v>4000</v>
      </c>
      <c r="M86" s="9">
        <f>M75</f>
        <v>100000</v>
      </c>
      <c r="N86" s="8">
        <f>N36</f>
        <v>-1444460.7391326537</v>
      </c>
    </row>
    <row r="87" spans="1:14" hidden="1" x14ac:dyDescent="0.25"/>
    <row r="88" spans="1:14" hidden="1" x14ac:dyDescent="0.25"/>
    <row r="89" spans="1:14" hidden="1" x14ac:dyDescent="0.25"/>
    <row r="90" spans="1:14" hidden="1" x14ac:dyDescent="0.25"/>
    <row r="91" spans="1:14" hidden="1" x14ac:dyDescent="0.25"/>
    <row r="92" spans="1:14" hidden="1" x14ac:dyDescent="0.25"/>
    <row r="93" spans="1:14" s="6" customFormat="1" x14ac:dyDescent="0.25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topLeftCell="C1" zoomScale="70" zoomScaleNormal="70" zoomScaleSheetLayoutView="70" zoomScalePageLayoutView="70" workbookViewId="0">
      <selection activeCell="P11" sqref="P11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4" customWidth="1"/>
    <col min="7" max="7" width="19.5703125" style="5" customWidth="1"/>
    <col min="8" max="8" width="16.7109375" style="4" customWidth="1"/>
    <col min="9" max="9" width="20.5703125" style="4" customWidth="1"/>
    <col min="10" max="10" width="12.85546875" style="2" customWidth="1"/>
    <col min="11" max="11" width="34" style="3" customWidth="1"/>
    <col min="12" max="12" width="15.42578125" style="3" bestFit="1" customWidth="1"/>
    <col min="13" max="13" width="18.7109375" style="3" bestFit="1" customWidth="1"/>
    <col min="14" max="14" width="19.7109375" style="2" customWidth="1"/>
    <col min="15" max="16384" width="9.140625" style="1"/>
  </cols>
  <sheetData>
    <row r="1" spans="1:14" x14ac:dyDescent="0.25">
      <c r="A1" s="75" t="s">
        <v>42</v>
      </c>
      <c r="C1" s="75"/>
    </row>
    <row r="2" spans="1:14" x14ac:dyDescent="0.25">
      <c r="A2" s="75" t="s">
        <v>41</v>
      </c>
      <c r="C2" s="76">
        <v>44487</v>
      </c>
      <c r="F2" s="74"/>
      <c r="I2" s="74"/>
    </row>
    <row r="3" spans="1:14" x14ac:dyDescent="0.25">
      <c r="A3" s="75"/>
      <c r="C3" s="75"/>
      <c r="F3" s="74"/>
    </row>
    <row r="5" spans="1:14" x14ac:dyDescent="0.25">
      <c r="A5" s="23" t="s">
        <v>40</v>
      </c>
    </row>
    <row r="6" spans="1:14" ht="47.25" x14ac:dyDescent="0.25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25">
      <c r="A7" s="15">
        <v>1</v>
      </c>
      <c r="B7" s="14" t="s">
        <v>24</v>
      </c>
      <c r="C7" s="13">
        <f>$C$2</f>
        <v>44487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customHeight="1" x14ac:dyDescent="0.25">
      <c r="A8" s="15">
        <v>1</v>
      </c>
      <c r="B8" s="14" t="s">
        <v>1</v>
      </c>
      <c r="C8" s="13">
        <f>$C$2</f>
        <v>44487</v>
      </c>
      <c r="D8" s="17">
        <v>43165</v>
      </c>
      <c r="E8" s="17">
        <v>44991</v>
      </c>
      <c r="F8" s="10">
        <v>100.30429510717434</v>
      </c>
      <c r="G8" s="39">
        <v>4.0000000000000001E-3</v>
      </c>
      <c r="H8" s="41" t="s">
        <v>28</v>
      </c>
      <c r="I8" s="10">
        <v>99.887272543623197</v>
      </c>
      <c r="J8" s="35">
        <f>ROUND(N8/K8,4)</f>
        <v>-6.6E-3</v>
      </c>
      <c r="K8" s="49">
        <v>37795764.748999998</v>
      </c>
      <c r="L8" s="34">
        <v>18000</v>
      </c>
      <c r="M8" s="34">
        <v>3333</v>
      </c>
      <c r="N8" s="44">
        <f>L8*M8*(I8-F8)%</f>
        <v>-250188.51677687265</v>
      </c>
    </row>
    <row r="9" spans="1:14" s="7" customFormat="1" ht="15.75" hidden="1" customHeight="1" x14ac:dyDescent="0.25">
      <c r="A9" s="15">
        <v>2</v>
      </c>
      <c r="B9" s="14" t="s">
        <v>29</v>
      </c>
      <c r="C9" s="13">
        <f>$C$2</f>
        <v>44487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28</v>
      </c>
      <c r="I9" s="10">
        <v>98.790994556287316</v>
      </c>
      <c r="J9" s="35">
        <f>ROUND(N9/K9,4)</f>
        <v>-9.7000000000000003E-3</v>
      </c>
      <c r="K9" s="49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25">
      <c r="A10" s="15">
        <v>1</v>
      </c>
      <c r="B10" s="14" t="s">
        <v>22</v>
      </c>
      <c r="C10" s="13">
        <f>$C$2</f>
        <v>44487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28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25">
      <c r="A11" s="15">
        <v>2</v>
      </c>
      <c r="B11" s="14" t="s">
        <v>34</v>
      </c>
      <c r="C11" s="13">
        <f>$C$2</f>
        <v>44487</v>
      </c>
      <c r="D11" s="17">
        <v>43907</v>
      </c>
      <c r="E11" s="17">
        <v>47559</v>
      </c>
      <c r="F11" s="10">
        <v>106.18412020723976</v>
      </c>
      <c r="G11" s="39">
        <v>0.01</v>
      </c>
      <c r="H11" s="41" t="s">
        <v>28</v>
      </c>
      <c r="I11" s="10">
        <v>100.30182161776138</v>
      </c>
      <c r="J11" s="35">
        <f>ROUND(N11/K11,4)</f>
        <v>-7.7799999999999994E-2</v>
      </c>
      <c r="K11" s="36">
        <v>37795764.748999998</v>
      </c>
      <c r="L11" s="34">
        <v>50</v>
      </c>
      <c r="M11" s="34">
        <v>1000000</v>
      </c>
      <c r="N11" s="44">
        <f>L11*M11*(I11-F11)%</f>
        <v>-2941149.2947391905</v>
      </c>
    </row>
    <row r="12" spans="1:14" s="7" customFormat="1" ht="15.75" hidden="1" customHeight="1" x14ac:dyDescent="0.25">
      <c r="A12" s="15">
        <v>5</v>
      </c>
      <c r="B12" s="14" t="s">
        <v>0</v>
      </c>
      <c r="C12" s="13">
        <f>$C$2</f>
        <v>44487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28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25">
      <c r="A13" s="15">
        <v>3</v>
      </c>
      <c r="B13" s="14" t="s">
        <v>2</v>
      </c>
      <c r="C13" s="13">
        <f>$C$2</f>
        <v>44487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28</v>
      </c>
      <c r="I13" s="10">
        <v>96.942099999999996</v>
      </c>
      <c r="J13" s="35">
        <f>ROUND(N13/K13,4)</f>
        <v>-0.1009</v>
      </c>
      <c r="K13" s="49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25">
      <c r="A14" s="73">
        <v>2</v>
      </c>
      <c r="B14" s="72" t="s">
        <v>19</v>
      </c>
      <c r="C14" s="71">
        <f>$C$2</f>
        <v>44487</v>
      </c>
      <c r="D14" s="70">
        <v>42419</v>
      </c>
      <c r="E14" s="70">
        <v>46072</v>
      </c>
      <c r="F14" s="67">
        <v>96.321689848909429</v>
      </c>
      <c r="G14" s="69">
        <v>-1.5E-3</v>
      </c>
      <c r="H14" s="68" t="s">
        <v>33</v>
      </c>
      <c r="I14" s="67">
        <v>96.911010470544085</v>
      </c>
      <c r="J14" s="66">
        <f>ROUND(N14/K14,4)</f>
        <v>6.8999999999999999E-3</v>
      </c>
      <c r="K14" s="65">
        <v>35983606.870399997</v>
      </c>
      <c r="L14" s="65">
        <v>425</v>
      </c>
      <c r="M14" s="65">
        <v>99820</v>
      </c>
      <c r="N14" s="64">
        <f>L14*M14*(I14-F14)%</f>
        <v>250010.43391917812</v>
      </c>
    </row>
    <row r="15" spans="1:14" s="7" customFormat="1" ht="15.75" hidden="1" customHeight="1" x14ac:dyDescent="0.25">
      <c r="A15" s="15">
        <v>3</v>
      </c>
      <c r="B15" s="14" t="s">
        <v>32</v>
      </c>
      <c r="C15" s="13">
        <f>$C$2</f>
        <v>44487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28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25">
      <c r="A16" s="1"/>
      <c r="B16" s="1"/>
      <c r="C16" s="1"/>
      <c r="D16" s="1"/>
      <c r="E16" s="1"/>
      <c r="F16" s="61"/>
      <c r="G16" s="62"/>
      <c r="H16" s="61"/>
      <c r="I16" s="63"/>
      <c r="J16" s="1"/>
      <c r="K16" s="6"/>
      <c r="L16" s="6"/>
      <c r="M16" s="6"/>
      <c r="N16" s="1"/>
    </row>
    <row r="17" spans="1:14" hidden="1" x14ac:dyDescent="0.25">
      <c r="A17" s="57" t="s">
        <v>39</v>
      </c>
      <c r="B17" s="1"/>
      <c r="C17" s="1"/>
      <c r="D17" s="1"/>
      <c r="E17" s="1"/>
      <c r="F17" s="61"/>
      <c r="G17" s="62"/>
      <c r="H17" s="61"/>
      <c r="I17" s="61"/>
      <c r="J17" s="1"/>
      <c r="K17" s="6"/>
      <c r="L17" s="6"/>
      <c r="M17" s="6"/>
      <c r="N17" s="1"/>
    </row>
    <row r="18" spans="1:14" ht="47.25" hidden="1" x14ac:dyDescent="0.25">
      <c r="A18" s="58" t="s">
        <v>16</v>
      </c>
      <c r="B18" s="58" t="s">
        <v>15</v>
      </c>
      <c r="C18" s="58" t="s">
        <v>14</v>
      </c>
      <c r="D18" s="58" t="s">
        <v>13</v>
      </c>
      <c r="E18" s="58" t="s">
        <v>12</v>
      </c>
      <c r="F18" s="58" t="s">
        <v>11</v>
      </c>
      <c r="G18" s="60" t="s">
        <v>10</v>
      </c>
      <c r="H18" s="58" t="s">
        <v>9</v>
      </c>
      <c r="I18" s="58" t="s">
        <v>8</v>
      </c>
      <c r="J18" s="58" t="s">
        <v>7</v>
      </c>
      <c r="K18" s="59" t="s">
        <v>6</v>
      </c>
      <c r="L18" s="59" t="s">
        <v>5</v>
      </c>
      <c r="M18" s="59" t="s">
        <v>4</v>
      </c>
      <c r="N18" s="58" t="s">
        <v>3</v>
      </c>
    </row>
    <row r="19" spans="1:14" s="7" customFormat="1" hidden="1" x14ac:dyDescent="0.25">
      <c r="A19" s="33">
        <v>1</v>
      </c>
      <c r="B19" s="32" t="s">
        <v>21</v>
      </c>
      <c r="C19" s="31">
        <f>$C$2</f>
        <v>44487</v>
      </c>
      <c r="D19" s="30">
        <v>41325</v>
      </c>
      <c r="E19" s="30">
        <v>44247</v>
      </c>
      <c r="F19" s="27" t="e">
        <f>#REF!</f>
        <v>#REF!</v>
      </c>
      <c r="G19" s="54" t="e">
        <f>#REF!</f>
        <v>#REF!</v>
      </c>
      <c r="H19" s="53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25">
      <c r="A20" s="33">
        <v>1</v>
      </c>
      <c r="B20" s="32" t="s">
        <v>24</v>
      </c>
      <c r="C20" s="31">
        <f>$C$2</f>
        <v>44487</v>
      </c>
      <c r="D20" s="30">
        <v>42446</v>
      </c>
      <c r="E20" s="30">
        <v>46098</v>
      </c>
      <c r="F20" s="27">
        <f>F7</f>
        <v>90.346136978840605</v>
      </c>
      <c r="G20" s="54">
        <f>G7</f>
        <v>-1.5E-3</v>
      </c>
      <c r="H20" s="53" t="s">
        <v>28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25">
      <c r="A21" s="33">
        <v>1</v>
      </c>
      <c r="B21" s="32" t="s">
        <v>1</v>
      </c>
      <c r="C21" s="31">
        <f>$C$2</f>
        <v>44487</v>
      </c>
      <c r="D21" s="30">
        <v>43165</v>
      </c>
      <c r="E21" s="30">
        <v>44991</v>
      </c>
      <c r="F21" s="27">
        <v>99.221635880026099</v>
      </c>
      <c r="G21" s="54">
        <v>1.5E-3</v>
      </c>
      <c r="H21" s="53" t="s">
        <v>28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25">
      <c r="A22" s="33">
        <v>1</v>
      </c>
      <c r="B22" s="32" t="s">
        <v>29</v>
      </c>
      <c r="C22" s="31">
        <f>$C$2</f>
        <v>44487</v>
      </c>
      <c r="D22" s="30">
        <v>42934</v>
      </c>
      <c r="E22" s="30">
        <v>44760</v>
      </c>
      <c r="F22" s="27">
        <f>F9</f>
        <v>100.44776167726479</v>
      </c>
      <c r="G22" s="54">
        <f>G9</f>
        <v>1.4999999999999999E-2</v>
      </c>
      <c r="H22" s="53" t="s">
        <v>28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25">
      <c r="A23" s="33">
        <v>3</v>
      </c>
      <c r="B23" s="32" t="s">
        <v>30</v>
      </c>
      <c r="C23" s="31">
        <f>$C$2</f>
        <v>44487</v>
      </c>
      <c r="D23" s="30">
        <v>41912</v>
      </c>
      <c r="E23" s="30">
        <v>45565</v>
      </c>
      <c r="F23" s="27">
        <v>97.746300000000005</v>
      </c>
      <c r="G23" s="54">
        <v>1.5E-3</v>
      </c>
      <c r="H23" s="53" t="s">
        <v>28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25">
      <c r="A24" s="33"/>
      <c r="B24" s="32"/>
      <c r="C24" s="31"/>
      <c r="D24" s="30"/>
      <c r="E24" s="30"/>
      <c r="F24" s="27"/>
      <c r="G24" s="54"/>
      <c r="H24" s="53"/>
      <c r="I24" s="27"/>
      <c r="J24" s="47"/>
      <c r="K24" s="46"/>
      <c r="L24" s="25"/>
      <c r="M24" s="25"/>
      <c r="N24" s="24"/>
    </row>
    <row r="25" spans="1:14" s="7" customFormat="1" ht="15.75" customHeight="1" x14ac:dyDescent="0.25">
      <c r="A25" s="57" t="s">
        <v>38</v>
      </c>
      <c r="B25" s="32"/>
      <c r="C25" s="31"/>
      <c r="D25" s="30"/>
      <c r="E25" s="30"/>
      <c r="F25" s="27"/>
      <c r="G25" s="54"/>
      <c r="H25" s="53"/>
      <c r="I25" s="27"/>
      <c r="J25" s="47"/>
      <c r="K25" s="46"/>
      <c r="L25" s="25"/>
      <c r="M25" s="25"/>
      <c r="N25" s="24"/>
    </row>
    <row r="26" spans="1:14" ht="47.25" x14ac:dyDescent="0.25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customHeight="1" x14ac:dyDescent="0.25">
      <c r="A27" s="15">
        <v>1</v>
      </c>
      <c r="B27" s="14" t="s">
        <v>1</v>
      </c>
      <c r="C27" s="13">
        <f>$C$2</f>
        <v>44487</v>
      </c>
      <c r="D27" s="17">
        <v>43165</v>
      </c>
      <c r="E27" s="17">
        <v>44991</v>
      </c>
      <c r="F27" s="10">
        <f>F8</f>
        <v>100.30429510717434</v>
      </c>
      <c r="G27" s="39">
        <f>G8</f>
        <v>4.0000000000000001E-3</v>
      </c>
      <c r="H27" s="41" t="s">
        <v>28</v>
      </c>
      <c r="I27" s="10">
        <f>I8</f>
        <v>99.887272543623197</v>
      </c>
      <c r="J27" s="35">
        <f>ROUND(N27/K27,4)</f>
        <v>-2E-3</v>
      </c>
      <c r="K27" s="36">
        <v>155916947.618</v>
      </c>
      <c r="L27" s="34">
        <v>22000</v>
      </c>
      <c r="M27" s="34">
        <v>3333</v>
      </c>
      <c r="N27" s="44">
        <f>L27*M27*(I27-F27)%</f>
        <v>-305785.96494951105</v>
      </c>
    </row>
    <row r="28" spans="1:14" s="7" customFormat="1" ht="15.75" customHeight="1" x14ac:dyDescent="0.25">
      <c r="A28" s="15">
        <v>2</v>
      </c>
      <c r="B28" s="14" t="s">
        <v>34</v>
      </c>
      <c r="C28" s="13">
        <f>$C$2</f>
        <v>44487</v>
      </c>
      <c r="D28" s="17">
        <v>43907</v>
      </c>
      <c r="E28" s="17">
        <v>47559</v>
      </c>
      <c r="F28" s="10">
        <f>F11</f>
        <v>106.18412020723976</v>
      </c>
      <c r="G28" s="39">
        <f>G11</f>
        <v>0.01</v>
      </c>
      <c r="H28" s="41" t="str">
        <f>H11</f>
        <v>Markup</v>
      </c>
      <c r="I28" s="10">
        <f>I11</f>
        <v>100.30182161776138</v>
      </c>
      <c r="J28" s="35">
        <f>ROUND(N28/K28,4)</f>
        <v>-1.1299999999999999E-2</v>
      </c>
      <c r="K28" s="36">
        <v>155916947.618</v>
      </c>
      <c r="L28" s="34">
        <v>30</v>
      </c>
      <c r="M28" s="34">
        <f>M11</f>
        <v>1000000</v>
      </c>
      <c r="N28" s="44">
        <f>L28*M28*(I28-F28)%</f>
        <v>-1764689.5768435143</v>
      </c>
    </row>
    <row r="29" spans="1:14" s="7" customFormat="1" hidden="1" x14ac:dyDescent="0.25">
      <c r="A29" s="15">
        <v>3</v>
      </c>
      <c r="B29" s="14" t="s">
        <v>25</v>
      </c>
      <c r="C29" s="13">
        <f>$C$2</f>
        <v>44487</v>
      </c>
      <c r="D29" s="17">
        <f>D37</f>
        <v>43054</v>
      </c>
      <c r="E29" s="17">
        <f>E37</f>
        <v>44515</v>
      </c>
      <c r="F29" s="10">
        <f>F37</f>
        <v>98.741938795994429</v>
      </c>
      <c r="G29" s="40">
        <f>G37</f>
        <v>-0.01</v>
      </c>
      <c r="H29" s="10" t="str">
        <f>H37</f>
        <v>Markdown</v>
      </c>
      <c r="I29" s="10">
        <f>I37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M37</f>
        <v>29053</v>
      </c>
      <c r="N29" s="44">
        <f>L29*M29*(I29-F29)%</f>
        <v>47368.447184219018</v>
      </c>
    </row>
    <row r="30" spans="1:14" s="7" customFormat="1" ht="15.75" hidden="1" customHeight="1" x14ac:dyDescent="0.25">
      <c r="A30" s="15">
        <v>2</v>
      </c>
      <c r="B30" s="14" t="s">
        <v>22</v>
      </c>
      <c r="C30" s="13">
        <f>$C$2</f>
        <v>44487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75" customHeight="1" x14ac:dyDescent="0.25">
      <c r="A31" s="15">
        <v>3</v>
      </c>
      <c r="B31" s="14" t="s">
        <v>37</v>
      </c>
      <c r="C31" s="13">
        <f>$C$2</f>
        <v>44487</v>
      </c>
      <c r="D31" s="17">
        <v>43213</v>
      </c>
      <c r="E31" s="17">
        <v>46866</v>
      </c>
      <c r="F31" s="10">
        <v>105.09912015892478</v>
      </c>
      <c r="G31" s="39">
        <v>0.01</v>
      </c>
      <c r="H31" s="10" t="s">
        <v>28</v>
      </c>
      <c r="I31" s="10">
        <v>100.31798759017884</v>
      </c>
      <c r="J31" s="35">
        <f>ROUND(N31/K31,4)</f>
        <v>-5.2999999999999999E-2</v>
      </c>
      <c r="K31" s="36">
        <v>155916947.618</v>
      </c>
      <c r="L31" s="34">
        <v>1730</v>
      </c>
      <c r="M31" s="34">
        <v>99880</v>
      </c>
      <c r="N31" s="44">
        <f>L31*M31*(I31-F31)%</f>
        <v>-8261433.7127177445</v>
      </c>
    </row>
    <row r="32" spans="1:14" s="7" customFormat="1" ht="15.75" customHeight="1" x14ac:dyDescent="0.25">
      <c r="A32" s="33"/>
      <c r="B32" s="32"/>
      <c r="C32" s="31"/>
      <c r="D32" s="30"/>
      <c r="E32" s="30"/>
      <c r="F32" s="27"/>
      <c r="G32" s="56"/>
      <c r="H32" s="53"/>
      <c r="I32" s="27"/>
      <c r="J32" s="47"/>
      <c r="K32" s="46"/>
      <c r="L32" s="25"/>
      <c r="M32" s="25"/>
      <c r="N32" s="24"/>
    </row>
    <row r="33" spans="1:14" s="7" customFormat="1" ht="15.75" customHeight="1" x14ac:dyDescent="0.25">
      <c r="A33" s="33"/>
      <c r="B33" s="32"/>
      <c r="C33" s="31"/>
      <c r="D33" s="30"/>
      <c r="E33" s="30"/>
      <c r="F33" s="27"/>
      <c r="G33" s="54"/>
      <c r="H33" s="53"/>
      <c r="I33" s="27"/>
      <c r="J33" s="47"/>
      <c r="K33" s="46"/>
      <c r="L33" s="25"/>
      <c r="M33" s="25"/>
      <c r="N33" s="24"/>
    </row>
    <row r="34" spans="1:14" s="7" customFormat="1" ht="15.75" customHeight="1" x14ac:dyDescent="0.25">
      <c r="A34" s="23" t="s">
        <v>36</v>
      </c>
      <c r="B34" s="32"/>
      <c r="C34" s="31"/>
      <c r="D34" s="30"/>
      <c r="E34" s="30"/>
      <c r="F34" s="27"/>
      <c r="G34" s="54"/>
      <c r="H34" s="53"/>
      <c r="I34" s="27"/>
      <c r="J34" s="47"/>
      <c r="K34" s="46"/>
      <c r="L34" s="25"/>
      <c r="M34" s="25"/>
      <c r="N34" s="24"/>
    </row>
    <row r="35" spans="1:14" ht="47.25" x14ac:dyDescent="0.25">
      <c r="A35" s="21" t="s">
        <v>16</v>
      </c>
      <c r="B35" s="21" t="s">
        <v>15</v>
      </c>
      <c r="C35" s="21" t="s">
        <v>14</v>
      </c>
      <c r="D35" s="21" t="s">
        <v>13</v>
      </c>
      <c r="E35" s="21" t="s">
        <v>12</v>
      </c>
      <c r="F35" s="21" t="s">
        <v>11</v>
      </c>
      <c r="G35" s="22" t="s">
        <v>10</v>
      </c>
      <c r="H35" s="21" t="s">
        <v>9</v>
      </c>
      <c r="I35" s="21" t="s">
        <v>8</v>
      </c>
      <c r="J35" s="21" t="s">
        <v>7</v>
      </c>
      <c r="K35" s="20" t="s">
        <v>6</v>
      </c>
      <c r="L35" s="20" t="s">
        <v>5</v>
      </c>
      <c r="M35" s="20" t="s">
        <v>4</v>
      </c>
      <c r="N35" s="21" t="s">
        <v>3</v>
      </c>
    </row>
    <row r="36" spans="1:14" s="7" customFormat="1" x14ac:dyDescent="0.25">
      <c r="A36" s="15">
        <v>1</v>
      </c>
      <c r="B36" s="14" t="s">
        <v>26</v>
      </c>
      <c r="C36" s="13">
        <f>$C$2</f>
        <v>44487</v>
      </c>
      <c r="D36" s="17">
        <v>43069</v>
      </c>
      <c r="E36" s="17">
        <v>45260</v>
      </c>
      <c r="F36" s="10">
        <v>99.05</v>
      </c>
      <c r="G36" s="80">
        <v>1.4999999999999999E-2</v>
      </c>
      <c r="H36" s="77" t="s">
        <v>28</v>
      </c>
      <c r="I36" s="10">
        <v>97.543563852262167</v>
      </c>
      <c r="J36" s="35">
        <f>ROUND(N36/K36,4)</f>
        <v>-1.9099999999999999E-2</v>
      </c>
      <c r="K36" s="49">
        <v>72184543.870900005</v>
      </c>
      <c r="L36" s="34">
        <v>2033</v>
      </c>
      <c r="M36" s="34">
        <v>45000</v>
      </c>
      <c r="N36" s="44">
        <f>L36*M36*(I36-F36)%</f>
        <v>-1378163.1097579536</v>
      </c>
    </row>
    <row r="37" spans="1:14" s="7" customFormat="1" hidden="1" x14ac:dyDescent="0.25">
      <c r="A37" s="15">
        <v>1</v>
      </c>
      <c r="B37" s="14" t="s">
        <v>25</v>
      </c>
      <c r="C37" s="13">
        <f>$C$2</f>
        <v>44487</v>
      </c>
      <c r="D37" s="17">
        <v>43054</v>
      </c>
      <c r="E37" s="17">
        <v>44515</v>
      </c>
      <c r="F37" s="10">
        <v>98.741938795994429</v>
      </c>
      <c r="G37" s="79">
        <v>-0.01</v>
      </c>
      <c r="H37" s="77" t="s">
        <v>33</v>
      </c>
      <c r="I37" s="10">
        <v>99.068021797297007</v>
      </c>
      <c r="J37" s="35">
        <f>ROUND(N37/K37,4)</f>
        <v>4.4000000000000003E-3</v>
      </c>
      <c r="K37" s="36">
        <v>74941759.254899994</v>
      </c>
      <c r="L37" s="34">
        <v>3450</v>
      </c>
      <c r="M37" s="34">
        <v>29053</v>
      </c>
      <c r="N37" s="44">
        <f>L37*M37*(I37-F37)%</f>
        <v>326842.28557111119</v>
      </c>
    </row>
    <row r="38" spans="1:14" s="7" customFormat="1" ht="21" hidden="1" customHeight="1" x14ac:dyDescent="0.25">
      <c r="A38" s="15">
        <v>2</v>
      </c>
      <c r="B38" s="14" t="s">
        <v>22</v>
      </c>
      <c r="C38" s="13">
        <f>$C$2</f>
        <v>44487</v>
      </c>
      <c r="D38" s="17">
        <v>42768</v>
      </c>
      <c r="E38" s="17">
        <v>44959</v>
      </c>
      <c r="F38" s="35">
        <f>F10</f>
        <v>92</v>
      </c>
      <c r="G38" s="78">
        <f>G10</f>
        <v>1.4999999999999999E-2</v>
      </c>
      <c r="H38" s="77" t="str">
        <f>H10</f>
        <v>Markup</v>
      </c>
      <c r="I38" s="35">
        <f>I10</f>
        <v>90.560196634334673</v>
      </c>
      <c r="J38" s="35">
        <f>ROUND(N38/K38,4)</f>
        <v>-8.2000000000000007E-3</v>
      </c>
      <c r="K38" s="36">
        <v>72838297.251000002</v>
      </c>
      <c r="L38" s="34">
        <v>1000</v>
      </c>
      <c r="M38" s="34">
        <f>M10</f>
        <v>41667</v>
      </c>
      <c r="N38" s="16">
        <f>L38*M38*(I38-F38)%</f>
        <v>-599922.86837177176</v>
      </c>
    </row>
    <row r="39" spans="1:14" s="7" customFormat="1" ht="21" hidden="1" customHeight="1" x14ac:dyDescent="0.25">
      <c r="A39" s="15">
        <v>2</v>
      </c>
      <c r="B39" s="14" t="s">
        <v>18</v>
      </c>
      <c r="C39" s="13">
        <f>C38</f>
        <v>44487</v>
      </c>
      <c r="D39" s="17">
        <v>43839</v>
      </c>
      <c r="E39" s="17">
        <v>47492</v>
      </c>
      <c r="F39" s="35">
        <v>99.595304073382522</v>
      </c>
      <c r="G39" s="11">
        <v>-1.5E-3</v>
      </c>
      <c r="H39" s="41" t="s">
        <v>33</v>
      </c>
      <c r="I39" s="35">
        <v>100.59486125493441</v>
      </c>
      <c r="J39" s="35">
        <f>ROUND(N39/K39,4)</f>
        <v>5.2900000000000003E-2</v>
      </c>
      <c r="K39" s="36">
        <v>67035065.775899999</v>
      </c>
      <c r="L39" s="34">
        <v>355</v>
      </c>
      <c r="M39" s="34">
        <v>1000000</v>
      </c>
      <c r="N39" s="16">
        <f>L39*M39*(I39-F39)%</f>
        <v>3548427.9945092197</v>
      </c>
    </row>
    <row r="40" spans="1:14" s="7" customFormat="1" x14ac:dyDescent="0.25">
      <c r="A40" s="33"/>
      <c r="B40" s="32"/>
      <c r="C40" s="31"/>
      <c r="D40" s="30"/>
      <c r="E40" s="30"/>
      <c r="F40" s="27"/>
      <c r="G40" s="54"/>
      <c r="H40" s="53"/>
      <c r="I40" s="27"/>
      <c r="J40" s="47"/>
      <c r="K40" s="25"/>
      <c r="L40" s="25"/>
      <c r="M40" s="25"/>
      <c r="N40" s="24"/>
    </row>
    <row r="41" spans="1:14" x14ac:dyDescent="0.25">
      <c r="A41" s="23" t="s">
        <v>35</v>
      </c>
    </row>
    <row r="42" spans="1:14" ht="47.25" x14ac:dyDescent="0.25">
      <c r="A42" s="50" t="s">
        <v>16</v>
      </c>
      <c r="B42" s="50" t="s">
        <v>15</v>
      </c>
      <c r="C42" s="50" t="s">
        <v>14</v>
      </c>
      <c r="D42" s="50" t="s">
        <v>13</v>
      </c>
      <c r="E42" s="50" t="s">
        <v>12</v>
      </c>
      <c r="F42" s="50" t="s">
        <v>11</v>
      </c>
      <c r="G42" s="52" t="s">
        <v>10</v>
      </c>
      <c r="H42" s="50" t="s">
        <v>9</v>
      </c>
      <c r="I42" s="50" t="s">
        <v>8</v>
      </c>
      <c r="J42" s="50" t="s">
        <v>7</v>
      </c>
      <c r="K42" s="51" t="s">
        <v>6</v>
      </c>
      <c r="L42" s="51" t="s">
        <v>5</v>
      </c>
      <c r="M42" s="51" t="s">
        <v>4</v>
      </c>
      <c r="N42" s="55" t="s">
        <v>3</v>
      </c>
    </row>
    <row r="43" spans="1:14" s="7" customFormat="1" ht="15.75" hidden="1" customHeight="1" x14ac:dyDescent="0.25">
      <c r="A43" s="15">
        <v>1</v>
      </c>
      <c r="B43" s="14" t="s">
        <v>24</v>
      </c>
      <c r="C43" s="13">
        <f>$C$2</f>
        <v>44487</v>
      </c>
      <c r="D43" s="17">
        <v>42446</v>
      </c>
      <c r="E43" s="17">
        <v>46098</v>
      </c>
      <c r="F43" s="10">
        <f>F7</f>
        <v>90.346136978840605</v>
      </c>
      <c r="G43" s="40">
        <f>G7</f>
        <v>-1.5E-3</v>
      </c>
      <c r="H43" s="41" t="str">
        <f>H7</f>
        <v>Markdown</v>
      </c>
      <c r="I43" s="10">
        <f>I7</f>
        <v>90.893496104903164</v>
      </c>
      <c r="J43" s="35">
        <f>ROUND(N43/K43,4)</f>
        <v>1.06E-2</v>
      </c>
      <c r="K43" s="34">
        <v>12900609.9385</v>
      </c>
      <c r="L43" s="34">
        <v>5000</v>
      </c>
      <c r="M43" s="34">
        <f>M7</f>
        <v>4991</v>
      </c>
      <c r="N43" s="16">
        <f>L43*M43*(I43-F43)%</f>
        <v>136593.46990891176</v>
      </c>
    </row>
    <row r="44" spans="1:14" s="7" customFormat="1" ht="15.75" customHeight="1" x14ac:dyDescent="0.25">
      <c r="A44" s="15">
        <v>1</v>
      </c>
      <c r="B44" s="14" t="s">
        <v>34</v>
      </c>
      <c r="C44" s="13">
        <f>$C$2</f>
        <v>44487</v>
      </c>
      <c r="D44" s="17">
        <f>D11</f>
        <v>43907</v>
      </c>
      <c r="E44" s="17">
        <f>E11</f>
        <v>47559</v>
      </c>
      <c r="F44" s="10">
        <f>F11</f>
        <v>106.18412020723976</v>
      </c>
      <c r="G44" s="18">
        <f>G11</f>
        <v>0.01</v>
      </c>
      <c r="H44" s="17" t="str">
        <f>H11</f>
        <v>Markup</v>
      </c>
      <c r="I44" s="10">
        <f>I11</f>
        <v>100.30182161776138</v>
      </c>
      <c r="J44" s="35">
        <f>ROUND(N44/K44,4)</f>
        <v>-5.7299999999999997E-2</v>
      </c>
      <c r="K44" s="34">
        <v>20529788.141600002</v>
      </c>
      <c r="L44" s="34">
        <v>20</v>
      </c>
      <c r="M44" s="34">
        <f>M11</f>
        <v>1000000</v>
      </c>
      <c r="N44" s="16">
        <f>L44*M44*(I44-F44)%</f>
        <v>-1176459.7178956761</v>
      </c>
    </row>
    <row r="45" spans="1:14" s="7" customFormat="1" hidden="1" x14ac:dyDescent="0.25">
      <c r="A45" s="15">
        <v>2</v>
      </c>
      <c r="B45" s="14" t="s">
        <v>29</v>
      </c>
      <c r="C45" s="13">
        <f>$C$2</f>
        <v>44487</v>
      </c>
      <c r="D45" s="17">
        <v>42934</v>
      </c>
      <c r="E45" s="17">
        <v>44760</v>
      </c>
      <c r="F45" s="10">
        <f>F9</f>
        <v>100.44776167726479</v>
      </c>
      <c r="G45" s="39">
        <f>G9</f>
        <v>1.4999999999999999E-2</v>
      </c>
      <c r="H45" s="41" t="str">
        <f>H9</f>
        <v>Markup</v>
      </c>
      <c r="I45" s="10">
        <f>I9</f>
        <v>98.790994556287316</v>
      </c>
      <c r="J45" s="35">
        <f>ROUND(N45/K45,4)</f>
        <v>-4.4200000000000003E-2</v>
      </c>
      <c r="K45" s="49">
        <v>14349970.3643</v>
      </c>
      <c r="L45" s="36">
        <v>17000</v>
      </c>
      <c r="M45" s="36">
        <f>M9</f>
        <v>2250</v>
      </c>
      <c r="N45" s="44">
        <f>L45*M45*(I45-F45)%</f>
        <v>-633713.42377388512</v>
      </c>
    </row>
    <row r="46" spans="1:14" s="7" customFormat="1" hidden="1" x14ac:dyDescent="0.25">
      <c r="A46" s="15">
        <v>2</v>
      </c>
      <c r="B46" s="14" t="s">
        <v>2</v>
      </c>
      <c r="C46" s="13">
        <f>$C$2</f>
        <v>44487</v>
      </c>
      <c r="D46" s="17">
        <v>42727</v>
      </c>
      <c r="E46" s="17">
        <v>46379</v>
      </c>
      <c r="F46" s="10">
        <v>100</v>
      </c>
      <c r="G46" s="39">
        <v>7.4999999999999997E-3</v>
      </c>
      <c r="H46" s="41" t="s">
        <v>28</v>
      </c>
      <c r="I46" s="10">
        <v>96.942099999999996</v>
      </c>
      <c r="J46" s="35">
        <f>ROUND(N46/K46,4)</f>
        <v>-0.1394</v>
      </c>
      <c r="K46" s="49">
        <v>12047074.527100001</v>
      </c>
      <c r="L46" s="36">
        <v>550</v>
      </c>
      <c r="M46" s="36">
        <f>M13</f>
        <v>99840</v>
      </c>
      <c r="N46" s="44">
        <f>L46*M46*(I46-F46)%</f>
        <v>-1679154.048000002</v>
      </c>
    </row>
    <row r="47" spans="1:14" s="7" customFormat="1" ht="15.75" hidden="1" customHeight="1" x14ac:dyDescent="0.25">
      <c r="A47" s="15">
        <v>2</v>
      </c>
      <c r="B47" s="14" t="s">
        <v>19</v>
      </c>
      <c r="C47" s="13">
        <f>$C$2</f>
        <v>44487</v>
      </c>
      <c r="D47" s="17">
        <v>42419</v>
      </c>
      <c r="E47" s="17">
        <v>46072</v>
      </c>
      <c r="F47" s="10">
        <f>F14</f>
        <v>96.321689848909429</v>
      </c>
      <c r="G47" s="40">
        <f>G14</f>
        <v>-1.5E-3</v>
      </c>
      <c r="H47" s="41" t="s">
        <v>33</v>
      </c>
      <c r="I47" s="10">
        <f>I14</f>
        <v>96.911010470544085</v>
      </c>
      <c r="J47" s="35">
        <f>ROUND(N47/K47,4)</f>
        <v>2.2800000000000001E-2</v>
      </c>
      <c r="K47" s="34">
        <v>12900609.9385</v>
      </c>
      <c r="L47" s="34">
        <v>500</v>
      </c>
      <c r="M47" s="34">
        <f>M14</f>
        <v>99820</v>
      </c>
      <c r="N47" s="16">
        <f>L47*M47*(I47-F47)%</f>
        <v>294129.92225785658</v>
      </c>
    </row>
    <row r="48" spans="1:14" s="7" customFormat="1" ht="15.75" hidden="1" customHeight="1" x14ac:dyDescent="0.25">
      <c r="A48" s="15">
        <v>2</v>
      </c>
      <c r="B48" s="14" t="s">
        <v>32</v>
      </c>
      <c r="C48" s="13">
        <f>$C$2</f>
        <v>44487</v>
      </c>
      <c r="D48" s="17">
        <f>D15</f>
        <v>44256</v>
      </c>
      <c r="E48" s="17">
        <f>E15</f>
        <v>47908</v>
      </c>
      <c r="F48" s="10">
        <f>F15</f>
        <v>104.4074</v>
      </c>
      <c r="G48" s="18">
        <f>G15</f>
        <v>6.4999999999999997E-3</v>
      </c>
      <c r="H48" s="41" t="str">
        <f>H15</f>
        <v>Markup</v>
      </c>
      <c r="I48" s="10">
        <f>I15</f>
        <v>100.36065387766988</v>
      </c>
      <c r="J48" s="35">
        <f>ROUND(N48/K48,4)</f>
        <v>-7.8799999999999995E-2</v>
      </c>
      <c r="K48" s="36">
        <v>20529788.141600002</v>
      </c>
      <c r="L48" s="34">
        <v>400</v>
      </c>
      <c r="M48" s="34">
        <f>M15</f>
        <v>99980</v>
      </c>
      <c r="N48" s="44">
        <f>L48*M48*(I48-F48)%</f>
        <v>-1618374.7092422615</v>
      </c>
    </row>
    <row r="50" spans="1:14" hidden="1" x14ac:dyDescent="0.25">
      <c r="A50" s="23" t="s">
        <v>31</v>
      </c>
    </row>
    <row r="51" spans="1:14" ht="47.25" hidden="1" x14ac:dyDescent="0.25">
      <c r="A51" s="50" t="s">
        <v>16</v>
      </c>
      <c r="B51" s="50" t="s">
        <v>15</v>
      </c>
      <c r="C51" s="50" t="s">
        <v>14</v>
      </c>
      <c r="D51" s="50" t="s">
        <v>13</v>
      </c>
      <c r="E51" s="50" t="s">
        <v>12</v>
      </c>
      <c r="F51" s="50" t="s">
        <v>11</v>
      </c>
      <c r="G51" s="52" t="s">
        <v>10</v>
      </c>
      <c r="H51" s="50" t="s">
        <v>9</v>
      </c>
      <c r="I51" s="50" t="s">
        <v>8</v>
      </c>
      <c r="J51" s="50" t="s">
        <v>7</v>
      </c>
      <c r="K51" s="51" t="s">
        <v>6</v>
      </c>
      <c r="L51" s="51" t="s">
        <v>5</v>
      </c>
      <c r="M51" s="51" t="s">
        <v>4</v>
      </c>
      <c r="N51" s="21" t="s">
        <v>3</v>
      </c>
    </row>
    <row r="52" spans="1:14" ht="15.75" hidden="1" customHeight="1" x14ac:dyDescent="0.25">
      <c r="A52" s="15">
        <v>1</v>
      </c>
      <c r="B52" s="14" t="s">
        <v>21</v>
      </c>
      <c r="C52" s="13">
        <f>C43</f>
        <v>44487</v>
      </c>
      <c r="D52" s="13" t="e">
        <f>#REF!</f>
        <v>#REF!</v>
      </c>
      <c r="E52" s="13" t="e">
        <f>#REF!</f>
        <v>#REF!</v>
      </c>
      <c r="F52" s="38" t="e">
        <f>#REF!</f>
        <v>#REF!</v>
      </c>
      <c r="G52" s="40" t="e">
        <f>#REF!</f>
        <v>#REF!</v>
      </c>
      <c r="H52" s="39" t="e">
        <f>#REF!</f>
        <v>#REF!</v>
      </c>
      <c r="I52" s="38" t="e">
        <f>#REF!</f>
        <v>#REF!</v>
      </c>
      <c r="J52" s="35" t="e">
        <f>ROUND(N52/K52,4)</f>
        <v>#REF!</v>
      </c>
      <c r="K52" s="34">
        <v>1884883.0308000001</v>
      </c>
      <c r="L52" s="34">
        <v>3000</v>
      </c>
      <c r="M52" s="34" t="e">
        <f>#REF!</f>
        <v>#REF!</v>
      </c>
      <c r="N52" s="44" t="e">
        <f>L52*M52*(I52-F52)%</f>
        <v>#REF!</v>
      </c>
    </row>
    <row r="53" spans="1:14" s="7" customFormat="1" ht="15.75" hidden="1" customHeight="1" x14ac:dyDescent="0.25">
      <c r="A53" s="15">
        <v>1</v>
      </c>
      <c r="B53" s="14" t="s">
        <v>30</v>
      </c>
      <c r="C53" s="13">
        <f>$C$2</f>
        <v>44487</v>
      </c>
      <c r="D53" s="17">
        <v>41912</v>
      </c>
      <c r="E53" s="17">
        <v>45565</v>
      </c>
      <c r="F53" s="10">
        <f>F44</f>
        <v>106.18412020723976</v>
      </c>
      <c r="G53" s="11">
        <f>G44</f>
        <v>0.01</v>
      </c>
      <c r="H53" s="10" t="str">
        <f>H44</f>
        <v>Markup</v>
      </c>
      <c r="I53" s="10">
        <f>I44</f>
        <v>100.30182161776138</v>
      </c>
      <c r="J53" s="35">
        <f>ROUND(N53/K53,4)</f>
        <v>-162.22479999999999</v>
      </c>
      <c r="K53" s="34">
        <v>1814095.6936999999</v>
      </c>
      <c r="L53" s="34">
        <v>5003</v>
      </c>
      <c r="M53" s="34">
        <f>M44</f>
        <v>1000000</v>
      </c>
      <c r="N53" s="44">
        <f>L53*M53*(I53-F53)%</f>
        <v>-294291398.43160343</v>
      </c>
    </row>
    <row r="54" spans="1:14" s="7" customFormat="1" ht="15.75" hidden="1" customHeight="1" x14ac:dyDescent="0.25">
      <c r="A54" s="15">
        <v>1</v>
      </c>
      <c r="B54" s="14" t="s">
        <v>26</v>
      </c>
      <c r="C54" s="13">
        <f>$C$2</f>
        <v>44487</v>
      </c>
      <c r="D54" s="17">
        <v>43069</v>
      </c>
      <c r="E54" s="17">
        <v>45260</v>
      </c>
      <c r="F54" s="10">
        <f>F36</f>
        <v>99.05</v>
      </c>
      <c r="G54" s="39">
        <f>G36</f>
        <v>1.4999999999999999E-2</v>
      </c>
      <c r="H54" s="45" t="str">
        <f>H36</f>
        <v>Markup</v>
      </c>
      <c r="I54" s="10">
        <f>I36</f>
        <v>97.543563852262167</v>
      </c>
      <c r="J54" s="35">
        <f>ROUND(N54/K54,4)</f>
        <v>-5.6599999999999998E-2</v>
      </c>
      <c r="K54" s="49">
        <v>1557835.1194</v>
      </c>
      <c r="L54" s="34">
        <v>130</v>
      </c>
      <c r="M54" s="34">
        <f>M36</f>
        <v>45000</v>
      </c>
      <c r="N54" s="44">
        <f>L54*M54*(I54-F54)%</f>
        <v>-88126.514642663053</v>
      </c>
    </row>
    <row r="55" spans="1:14" s="7" customFormat="1" ht="15.75" hidden="1" customHeight="1" x14ac:dyDescent="0.25">
      <c r="A55" s="15">
        <v>1</v>
      </c>
      <c r="B55" s="14" t="s">
        <v>29</v>
      </c>
      <c r="C55" s="13">
        <f>$C$2</f>
        <v>44487</v>
      </c>
      <c r="D55" s="17">
        <v>42934</v>
      </c>
      <c r="E55" s="17">
        <v>44760</v>
      </c>
      <c r="F55" s="10">
        <f>F9</f>
        <v>100.44776167726479</v>
      </c>
      <c r="G55" s="39">
        <f>G9</f>
        <v>1.4999999999999999E-2</v>
      </c>
      <c r="H55" s="41" t="str">
        <f>H9</f>
        <v>Markup</v>
      </c>
      <c r="I55" s="10">
        <f>I9</f>
        <v>98.790994556287316</v>
      </c>
      <c r="J55" s="35">
        <f>ROUND(N55/K55,4)</f>
        <v>-0.1145</v>
      </c>
      <c r="K55" s="49">
        <v>1627432.2372000001</v>
      </c>
      <c r="L55" s="36">
        <v>5000</v>
      </c>
      <c r="M55" s="36">
        <f>M45</f>
        <v>2250</v>
      </c>
      <c r="N55" s="44">
        <f>L55*M55*(I55-F55)%</f>
        <v>-186386.30110996621</v>
      </c>
    </row>
    <row r="56" spans="1:14" s="7" customFormat="1" ht="15.75" hidden="1" customHeight="1" x14ac:dyDescent="0.25">
      <c r="A56" s="15">
        <v>3</v>
      </c>
      <c r="B56" s="14" t="s">
        <v>2</v>
      </c>
      <c r="C56" s="13">
        <f>$C$2</f>
        <v>44487</v>
      </c>
      <c r="D56" s="17">
        <v>42727</v>
      </c>
      <c r="E56" s="17">
        <v>46379</v>
      </c>
      <c r="F56" s="10">
        <v>100</v>
      </c>
      <c r="G56" s="39">
        <v>7.4999999999999997E-3</v>
      </c>
      <c r="H56" s="41" t="s">
        <v>28</v>
      </c>
      <c r="I56" s="10">
        <v>96.942099999999996</v>
      </c>
      <c r="J56" s="35">
        <f>ROUND(N56/K56,4)</f>
        <v>-9.8500000000000004E-2</v>
      </c>
      <c r="K56" s="49">
        <v>1549274.1802999999</v>
      </c>
      <c r="L56" s="36">
        <v>50</v>
      </c>
      <c r="M56" s="36">
        <f>M46</f>
        <v>99840</v>
      </c>
      <c r="N56" s="44">
        <f>L56*M56*(I56-F56)%</f>
        <v>-152650.36800000019</v>
      </c>
    </row>
    <row r="57" spans="1:14" s="7" customFormat="1" hidden="1" x14ac:dyDescent="0.25">
      <c r="A57" s="15">
        <v>3</v>
      </c>
      <c r="B57" s="14" t="s">
        <v>20</v>
      </c>
      <c r="C57" s="13">
        <f>$C$2</f>
        <v>44487</v>
      </c>
      <c r="D57" s="17">
        <v>43055</v>
      </c>
      <c r="E57" s="17">
        <v>44881</v>
      </c>
      <c r="F57" s="10">
        <v>97.646500000000003</v>
      </c>
      <c r="G57" s="40">
        <f>G9</f>
        <v>1.4999999999999999E-2</v>
      </c>
      <c r="H57" s="40" t="str">
        <f>H9</f>
        <v>Markup</v>
      </c>
      <c r="I57" s="38">
        <f>I9</f>
        <v>98.790994556287316</v>
      </c>
      <c r="J57" s="35">
        <f>ROUND(N57/K57,4)</f>
        <v>1E-3</v>
      </c>
      <c r="K57" s="36">
        <f>K53</f>
        <v>1814095.6936999999</v>
      </c>
      <c r="L57" s="34">
        <v>72</v>
      </c>
      <c r="M57" s="34">
        <f>M9</f>
        <v>2250</v>
      </c>
      <c r="N57" s="16">
        <f>L57*M57*(I57-F57)%</f>
        <v>1854.0811811854471</v>
      </c>
    </row>
    <row r="58" spans="1:14" s="7" customFormat="1" hidden="1" x14ac:dyDescent="0.25">
      <c r="A58" s="15">
        <v>2</v>
      </c>
      <c r="B58" s="14" t="s">
        <v>19</v>
      </c>
      <c r="C58" s="13">
        <f>$C$2</f>
        <v>44487</v>
      </c>
      <c r="D58" s="17">
        <v>42419</v>
      </c>
      <c r="E58" s="17">
        <v>46072</v>
      </c>
      <c r="F58" s="10">
        <f>F47</f>
        <v>96.321689848909429</v>
      </c>
      <c r="G58" s="40">
        <f>G47</f>
        <v>-1.5E-3</v>
      </c>
      <c r="H58" s="41" t="str">
        <f>H47</f>
        <v>Markdown</v>
      </c>
      <c r="I58" s="10">
        <f>I47</f>
        <v>96.911010470544085</v>
      </c>
      <c r="J58" s="35">
        <f>ROUND(N58/K58,4)</f>
        <v>4.8599999999999997E-2</v>
      </c>
      <c r="K58" s="34">
        <v>1814095.6936999999</v>
      </c>
      <c r="L58" s="34">
        <v>150</v>
      </c>
      <c r="M58" s="34">
        <f>M47</f>
        <v>99820</v>
      </c>
      <c r="N58" s="16">
        <f>L58*M58*(I58-F58)%</f>
        <v>88238.976677356986</v>
      </c>
    </row>
    <row r="59" spans="1:14" s="7" customFormat="1" ht="21" hidden="1" customHeight="1" x14ac:dyDescent="0.25">
      <c r="A59" s="15">
        <v>3</v>
      </c>
      <c r="B59" s="14" t="s">
        <v>18</v>
      </c>
      <c r="C59" s="13">
        <f>C58</f>
        <v>44487</v>
      </c>
      <c r="D59" s="17">
        <f>D39</f>
        <v>43839</v>
      </c>
      <c r="E59" s="17">
        <f>E39</f>
        <v>47492</v>
      </c>
      <c r="F59" s="10">
        <f>F39</f>
        <v>99.595304073382522</v>
      </c>
      <c r="G59" s="18">
        <f>G39</f>
        <v>-1.5E-3</v>
      </c>
      <c r="H59" s="10" t="str">
        <f>H39</f>
        <v>Markdown</v>
      </c>
      <c r="I59" s="35">
        <f>I39</f>
        <v>100.59486125493441</v>
      </c>
      <c r="J59" s="35">
        <f>ROUND(N59/K59,4)</f>
        <v>0.1928</v>
      </c>
      <c r="K59" s="36">
        <v>1814095.6936999999</v>
      </c>
      <c r="L59" s="34">
        <v>35</v>
      </c>
      <c r="M59" s="34">
        <f>M39</f>
        <v>1000000</v>
      </c>
      <c r="N59" s="16">
        <f>L59*M59*(I59-F59)%</f>
        <v>349845.01354316249</v>
      </c>
    </row>
    <row r="60" spans="1:14" s="7" customFormat="1" x14ac:dyDescent="0.25">
      <c r="A60" s="33"/>
      <c r="B60" s="32"/>
      <c r="C60" s="31"/>
      <c r="D60" s="30"/>
      <c r="E60" s="30"/>
      <c r="F60" s="27"/>
      <c r="G60" s="54"/>
      <c r="H60" s="53"/>
      <c r="I60" s="27"/>
      <c r="J60" s="47"/>
      <c r="K60" s="25"/>
      <c r="L60" s="25"/>
      <c r="M60" s="25"/>
      <c r="N60" s="24"/>
    </row>
    <row r="61" spans="1:14" hidden="1" x14ac:dyDescent="0.25"/>
    <row r="62" spans="1:14" hidden="1" x14ac:dyDescent="0.25">
      <c r="A62" s="23" t="s">
        <v>27</v>
      </c>
    </row>
    <row r="63" spans="1:14" ht="50.25" hidden="1" customHeight="1" x14ac:dyDescent="0.25">
      <c r="A63" s="50" t="s">
        <v>16</v>
      </c>
      <c r="B63" s="50" t="s">
        <v>15</v>
      </c>
      <c r="C63" s="50" t="s">
        <v>14</v>
      </c>
      <c r="D63" s="50" t="s">
        <v>13</v>
      </c>
      <c r="E63" s="50" t="s">
        <v>12</v>
      </c>
      <c r="F63" s="50" t="s">
        <v>11</v>
      </c>
      <c r="G63" s="52" t="s">
        <v>10</v>
      </c>
      <c r="H63" s="50" t="s">
        <v>9</v>
      </c>
      <c r="I63" s="50" t="s">
        <v>8</v>
      </c>
      <c r="J63" s="50" t="s">
        <v>7</v>
      </c>
      <c r="K63" s="51" t="s">
        <v>6</v>
      </c>
      <c r="L63" s="51" t="s">
        <v>5</v>
      </c>
      <c r="M63" s="51" t="s">
        <v>4</v>
      </c>
      <c r="N63" s="50" t="s">
        <v>3</v>
      </c>
    </row>
    <row r="64" spans="1:14" s="7" customFormat="1" hidden="1" x14ac:dyDescent="0.25">
      <c r="A64" s="15">
        <v>1</v>
      </c>
      <c r="B64" s="14" t="s">
        <v>25</v>
      </c>
      <c r="C64" s="13">
        <f>$C$2</f>
        <v>44487</v>
      </c>
      <c r="D64" s="17">
        <v>43054</v>
      </c>
      <c r="E64" s="17">
        <v>44515</v>
      </c>
      <c r="F64" s="10">
        <f>F37</f>
        <v>98.741938795994429</v>
      </c>
      <c r="G64" s="11">
        <f>G37</f>
        <v>-0.01</v>
      </c>
      <c r="H64" s="10" t="str">
        <f>H37</f>
        <v>Markdown</v>
      </c>
      <c r="I64" s="10">
        <f>I37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M37</f>
        <v>29053</v>
      </c>
      <c r="N64" s="44">
        <f>L64*M64*(I64-F64)%</f>
        <v>4736.8447184219012</v>
      </c>
    </row>
    <row r="65" spans="1:14" s="7" customFormat="1" hidden="1" x14ac:dyDescent="0.25">
      <c r="A65" s="15">
        <v>1</v>
      </c>
      <c r="B65" s="14" t="s">
        <v>22</v>
      </c>
      <c r="C65" s="13">
        <f>$C$2</f>
        <v>44487</v>
      </c>
      <c r="D65" s="17">
        <v>42768</v>
      </c>
      <c r="E65" s="17">
        <v>44959</v>
      </c>
      <c r="F65" s="35">
        <f>F38</f>
        <v>92</v>
      </c>
      <c r="G65" s="11">
        <f>G38</f>
        <v>1.4999999999999999E-2</v>
      </c>
      <c r="H65" s="10" t="str">
        <f>H38</f>
        <v>Markup</v>
      </c>
      <c r="I65" s="35">
        <f>I38</f>
        <v>90.560196634334673</v>
      </c>
      <c r="J65" s="35">
        <f>ROUND(N65/K65,4)</f>
        <v>-1.6299999999999999E-2</v>
      </c>
      <c r="K65" s="36">
        <v>1470701.8810000001</v>
      </c>
      <c r="L65" s="34">
        <v>40</v>
      </c>
      <c r="M65" s="34">
        <f>M38</f>
        <v>41667</v>
      </c>
      <c r="N65" s="16">
        <f>L65*M65*(I65-F65)%</f>
        <v>-23996.914734870872</v>
      </c>
    </row>
    <row r="66" spans="1:14" s="7" customFormat="1" ht="21" hidden="1" customHeight="1" x14ac:dyDescent="0.25">
      <c r="A66" s="15">
        <v>2</v>
      </c>
      <c r="B66" s="14" t="s">
        <v>18</v>
      </c>
      <c r="C66" s="13">
        <f>C65</f>
        <v>44487</v>
      </c>
      <c r="D66" s="17">
        <f>D39</f>
        <v>43839</v>
      </c>
      <c r="E66" s="17">
        <f>E39</f>
        <v>47492</v>
      </c>
      <c r="F66" s="35">
        <v>100.15263972144623</v>
      </c>
      <c r="G66" s="11">
        <f>G39</f>
        <v>-1.5E-3</v>
      </c>
      <c r="H66" s="10" t="str">
        <f>H39</f>
        <v>Markdown</v>
      </c>
      <c r="I66" s="35">
        <f>I39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M39</f>
        <v>1000000</v>
      </c>
      <c r="N66" s="16">
        <f>L66*M66*(I66-F66)%</f>
        <v>44222.153348817985</v>
      </c>
    </row>
    <row r="67" spans="1:14" s="7" customFormat="1" hidden="1" x14ac:dyDescent="0.25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25"/>
    <row r="69" spans="1:14" s="7" customFormat="1" ht="15.75" hidden="1" customHeight="1" x14ac:dyDescent="0.25">
      <c r="A69" s="41">
        <v>1</v>
      </c>
      <c r="B69" s="43" t="s">
        <v>24</v>
      </c>
      <c r="C69" s="13">
        <f>$C$2</f>
        <v>44487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25">
      <c r="A70" s="41">
        <v>2</v>
      </c>
      <c r="B70" s="43" t="s">
        <v>23</v>
      </c>
      <c r="C70" s="13">
        <f>$C$2</f>
        <v>44487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25">
      <c r="A71" s="41">
        <v>4</v>
      </c>
      <c r="B71" s="43" t="s">
        <v>22</v>
      </c>
      <c r="C71" s="13">
        <f>$C$2</f>
        <v>44487</v>
      </c>
      <c r="D71" s="42">
        <v>42768</v>
      </c>
      <c r="E71" s="42">
        <v>44959</v>
      </c>
      <c r="F71" s="37">
        <f>F38</f>
        <v>92</v>
      </c>
      <c r="G71" s="40">
        <f>G38</f>
        <v>1.4999999999999999E-2</v>
      </c>
      <c r="H71" s="38" t="str">
        <f>H10</f>
        <v>Markup</v>
      </c>
      <c r="I71" s="37">
        <f>I38</f>
        <v>90.560196634334673</v>
      </c>
      <c r="J71" s="37">
        <f>ROUND(N71/K71,4)</f>
        <v>-8.5000000000000006E-3</v>
      </c>
      <c r="K71" s="34">
        <v>34059131.466499999</v>
      </c>
      <c r="L71" s="34">
        <v>480</v>
      </c>
      <c r="M71" s="34">
        <f>M38</f>
        <v>41667</v>
      </c>
      <c r="N71" s="16">
        <f>L71*M71*(I71-F71)%</f>
        <v>-287962.97681845044</v>
      </c>
    </row>
    <row r="72" spans="1:14" s="7" customFormat="1" ht="15.75" hidden="1" customHeight="1" x14ac:dyDescent="0.25">
      <c r="A72" s="15">
        <v>6</v>
      </c>
      <c r="B72" s="14" t="s">
        <v>0</v>
      </c>
      <c r="C72" s="13">
        <f>$C$2</f>
        <v>44487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25">
      <c r="A73" s="15">
        <v>2</v>
      </c>
      <c r="B73" s="14" t="s">
        <v>19</v>
      </c>
      <c r="C73" s="13">
        <f>$C$2</f>
        <v>44487</v>
      </c>
      <c r="D73" s="17">
        <v>42419</v>
      </c>
      <c r="E73" s="17">
        <v>46072</v>
      </c>
      <c r="F73" s="10">
        <f>F58</f>
        <v>96.321689848909429</v>
      </c>
      <c r="G73" s="40">
        <f>G58</f>
        <v>-1.5E-3</v>
      </c>
      <c r="H73" s="41" t="str">
        <f>H58</f>
        <v>Markdown</v>
      </c>
      <c r="I73" s="10">
        <f>I58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M47</f>
        <v>99820</v>
      </c>
      <c r="N73" s="16">
        <f>L73*M73*(I73-F73)%</f>
        <v>294129.92225785658</v>
      </c>
    </row>
    <row r="74" spans="1:14" ht="15.75" hidden="1" customHeight="1" x14ac:dyDescent="0.25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25">
      <c r="A75" s="15">
        <v>3</v>
      </c>
      <c r="B75" s="14" t="s">
        <v>0</v>
      </c>
      <c r="C75" s="13">
        <f>$C$2</f>
        <v>44487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25">
      <c r="A76" s="15">
        <v>3</v>
      </c>
      <c r="B76" s="14" t="s">
        <v>20</v>
      </c>
      <c r="C76" s="13">
        <f>$C$2</f>
        <v>44487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25">
      <c r="A77" s="15">
        <v>4</v>
      </c>
      <c r="B77" s="14" t="s">
        <v>19</v>
      </c>
      <c r="C77" s="13">
        <f>$C$2</f>
        <v>44487</v>
      </c>
      <c r="D77" s="17">
        <f>D58</f>
        <v>42419</v>
      </c>
      <c r="E77" s="17">
        <f>E58</f>
        <v>46072</v>
      </c>
      <c r="F77" s="10">
        <f>F58</f>
        <v>96.321689848909429</v>
      </c>
      <c r="G77" s="18">
        <f>G58</f>
        <v>-1.5E-3</v>
      </c>
      <c r="H77" s="17" t="str">
        <f>H58</f>
        <v>Markdown</v>
      </c>
      <c r="I77" s="37">
        <f>I58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M58</f>
        <v>99820</v>
      </c>
      <c r="N77" s="16">
        <f>L77*M77*(I77-F77)%</f>
        <v>294129.92225785658</v>
      </c>
    </row>
    <row r="78" spans="1:14" s="7" customFormat="1" ht="21" hidden="1" customHeight="1" x14ac:dyDescent="0.25">
      <c r="A78" s="15">
        <v>4</v>
      </c>
      <c r="B78" s="14" t="s">
        <v>18</v>
      </c>
      <c r="C78" s="13">
        <f>C77</f>
        <v>44487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25">
      <c r="A79" s="15">
        <v>6</v>
      </c>
      <c r="B79" s="14" t="s">
        <v>18</v>
      </c>
      <c r="C79" s="13">
        <f>C78</f>
        <v>44487</v>
      </c>
      <c r="D79" s="17">
        <f>D56</f>
        <v>42727</v>
      </c>
      <c r="E79" s="17">
        <f>E56</f>
        <v>46379</v>
      </c>
      <c r="F79" s="35">
        <f>F39</f>
        <v>99.595304073382522</v>
      </c>
      <c r="G79" s="11">
        <f>G66</f>
        <v>-1.5E-3</v>
      </c>
      <c r="H79" s="10" t="str">
        <f>H56</f>
        <v>Markup</v>
      </c>
      <c r="I79" s="35">
        <f>I39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M59</f>
        <v>1000000</v>
      </c>
      <c r="N79" s="16">
        <f>L79*M79*(I79-F79)%</f>
        <v>999557.18155189289</v>
      </c>
    </row>
    <row r="80" spans="1:14" s="7" customFormat="1" hidden="1" x14ac:dyDescent="0.25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25">
      <c r="A81" s="23" t="s">
        <v>17</v>
      </c>
    </row>
    <row r="82" spans="1:14" ht="47.25" hidden="1" x14ac:dyDescent="0.25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25">
      <c r="A83" s="15">
        <v>1</v>
      </c>
      <c r="B83" s="14" t="s">
        <v>2</v>
      </c>
      <c r="C83" s="13">
        <f>$C$2</f>
        <v>44487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-6.6E-3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25">
      <c r="A84" s="15">
        <v>1</v>
      </c>
      <c r="B84" s="14" t="s">
        <v>2</v>
      </c>
      <c r="C84" s="13">
        <f>$C$2</f>
        <v>44487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M56</f>
        <v>99840</v>
      </c>
      <c r="N84" s="16">
        <f>L84*M84*(I84-F84)%</f>
        <v>-763251.8400000009</v>
      </c>
    </row>
    <row r="85" spans="1:14" s="7" customFormat="1" hidden="1" x14ac:dyDescent="0.25">
      <c r="A85" s="15">
        <v>1</v>
      </c>
      <c r="B85" s="14" t="s">
        <v>1</v>
      </c>
      <c r="C85" s="13">
        <f>$C$2</f>
        <v>44487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25">
      <c r="A86" s="15">
        <v>2</v>
      </c>
      <c r="B86" s="14" t="s">
        <v>0</v>
      </c>
      <c r="C86" s="13">
        <f>$C$2</f>
        <v>44487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H36</f>
        <v>Markup</v>
      </c>
      <c r="I86" s="10">
        <f>I75</f>
        <v>99.783800535158235</v>
      </c>
      <c r="J86" s="10">
        <f>J36</f>
        <v>-1.9099999999999999E-2</v>
      </c>
      <c r="K86" s="9">
        <v>2563265.4972999999</v>
      </c>
      <c r="L86" s="9">
        <v>4000</v>
      </c>
      <c r="M86" s="9">
        <f>M75</f>
        <v>100000</v>
      </c>
      <c r="N86" s="8">
        <f>N36</f>
        <v>-1378163.1097579536</v>
      </c>
    </row>
    <row r="87" spans="1:14" hidden="1" x14ac:dyDescent="0.25"/>
    <row r="88" spans="1:14" hidden="1" x14ac:dyDescent="0.25"/>
    <row r="89" spans="1:14" hidden="1" x14ac:dyDescent="0.25"/>
    <row r="90" spans="1:14" hidden="1" x14ac:dyDescent="0.25"/>
    <row r="91" spans="1:14" hidden="1" x14ac:dyDescent="0.25"/>
    <row r="92" spans="1:14" hidden="1" x14ac:dyDescent="0.25"/>
    <row r="93" spans="1:14" s="6" customFormat="1" x14ac:dyDescent="0.25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 Sep 2021</vt:lpstr>
      <vt:lpstr>22 Sep 2021</vt:lpstr>
      <vt:lpstr>04 Oct 2021</vt:lpstr>
      <vt:lpstr>18 Oct 2021</vt:lpstr>
      <vt:lpstr>'04 Oct 2021'!Print_Area</vt:lpstr>
      <vt:lpstr>'18 Oct 2021'!Print_Area</vt:lpstr>
      <vt:lpstr>'20 Sep 2021'!Print_Area</vt:lpstr>
      <vt:lpstr>'22 Sep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Mahmood Hussain Khan</dc:creator>
  <cp:lastModifiedBy>Mahmood Hussain Khan</cp:lastModifiedBy>
  <dcterms:created xsi:type="dcterms:W3CDTF">2021-10-21T13:45:09Z</dcterms:created>
  <dcterms:modified xsi:type="dcterms:W3CDTF">2021-10-21T13:55:07Z</dcterms:modified>
</cp:coreProperties>
</file>