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-srv\Departments\Taxation\Corporate Affairs\Board Meeting\173rd BOD meeting-- 2nd Quarter Financial Review-- Held on 8 February 2022\Working  Papers\Agenda 10\"/>
    </mc:Choice>
  </mc:AlternateContent>
  <bookViews>
    <workbookView xWindow="0" yWindow="0" windowWidth="19368" windowHeight="9192" firstSheet="1" activeTab="7"/>
  </bookViews>
  <sheets>
    <sheet name="01 Nov 2021" sheetId="2" r:id="rId1"/>
    <sheet name="15 Nov 2021" sheetId="3" r:id="rId2"/>
    <sheet name="23 Nov 2021" sheetId="4" r:id="rId3"/>
    <sheet name="29 Nov 2021" sheetId="5" r:id="rId4"/>
    <sheet name="13 Dec 2021" sheetId="6" r:id="rId5"/>
    <sheet name="16 Dec 2021" sheetId="7" r:id="rId6"/>
    <sheet name="27 Dec 2021" sheetId="8" r:id="rId7"/>
    <sheet name="24 Jan 2022" sheetId="9" r:id="rId8"/>
  </sheets>
  <definedNames>
    <definedName name="_xlnm.Print_Area" localSheetId="0">'01 Nov 2021'!$A$1:$N$84</definedName>
    <definedName name="_xlnm.Print_Area" localSheetId="4">'13 Dec 2021'!$A$1:$N$81</definedName>
    <definedName name="_xlnm.Print_Area" localSheetId="1">'15 Nov 2021'!$A$1:$N$84</definedName>
    <definedName name="_xlnm.Print_Area" localSheetId="5">'16 Dec 2021'!$A$1:$N$81</definedName>
    <definedName name="_xlnm.Print_Area" localSheetId="2">'23 Nov 2021'!$A$1:$N$84</definedName>
    <definedName name="_xlnm.Print_Area" localSheetId="7">'24 Jan 2022'!$A$1:$N$81</definedName>
    <definedName name="_xlnm.Print_Area" localSheetId="6">'27 Dec 2021'!$A$1:$N$84</definedName>
    <definedName name="_xlnm.Print_Area" localSheetId="3">'29 Nov 2021'!$A$1:$N$80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9" l="1"/>
  <c r="N7" i="9"/>
  <c r="J7" i="9" s="1"/>
  <c r="C8" i="9"/>
  <c r="N8" i="9"/>
  <c r="J8" i="9" s="1"/>
  <c r="J80" i="9" s="1"/>
  <c r="C9" i="9"/>
  <c r="J9" i="9"/>
  <c r="N9" i="9"/>
  <c r="C10" i="9"/>
  <c r="N10" i="9"/>
  <c r="J10" i="9" s="1"/>
  <c r="C11" i="9"/>
  <c r="K11" i="9"/>
  <c r="N11" i="9"/>
  <c r="J11" i="9" s="1"/>
  <c r="C12" i="9"/>
  <c r="N12" i="9"/>
  <c r="J12" i="9" s="1"/>
  <c r="C13" i="9"/>
  <c r="N13" i="9"/>
  <c r="J13" i="9" s="1"/>
  <c r="J82" i="9" s="1"/>
  <c r="C14" i="9"/>
  <c r="J14" i="9"/>
  <c r="N14" i="9"/>
  <c r="C15" i="9"/>
  <c r="N15" i="9"/>
  <c r="J15" i="9" s="1"/>
  <c r="C19" i="9"/>
  <c r="F19" i="9"/>
  <c r="N19" i="9" s="1"/>
  <c r="J19" i="9" s="1"/>
  <c r="G19" i="9"/>
  <c r="H19" i="9"/>
  <c r="I19" i="9"/>
  <c r="M19" i="9"/>
  <c r="C20" i="9"/>
  <c r="F20" i="9"/>
  <c r="G20" i="9"/>
  <c r="I20" i="9"/>
  <c r="N20" i="9" s="1"/>
  <c r="J20" i="9" s="1"/>
  <c r="M20" i="9"/>
  <c r="C21" i="9"/>
  <c r="N21" i="9"/>
  <c r="J21" i="9" s="1"/>
  <c r="C22" i="9"/>
  <c r="F22" i="9"/>
  <c r="G22" i="9"/>
  <c r="I22" i="9"/>
  <c r="M22" i="9"/>
  <c r="N22" i="9" s="1"/>
  <c r="J22" i="9" s="1"/>
  <c r="C23" i="9"/>
  <c r="J23" i="9"/>
  <c r="N23" i="9"/>
  <c r="C27" i="9"/>
  <c r="E27" i="9"/>
  <c r="F27" i="9"/>
  <c r="G27" i="9"/>
  <c r="I27" i="9"/>
  <c r="N27" i="9"/>
  <c r="J27" i="9" s="1"/>
  <c r="C28" i="9"/>
  <c r="F28" i="9"/>
  <c r="G28" i="9"/>
  <c r="H28" i="9"/>
  <c r="I28" i="9"/>
  <c r="M28" i="9"/>
  <c r="N28" i="9"/>
  <c r="J28" i="9" s="1"/>
  <c r="C29" i="9"/>
  <c r="F29" i="9"/>
  <c r="G29" i="9"/>
  <c r="I29" i="9"/>
  <c r="N29" i="9" s="1"/>
  <c r="J29" i="9" s="1"/>
  <c r="K29" i="9"/>
  <c r="C30" i="9"/>
  <c r="D30" i="9"/>
  <c r="E30" i="9"/>
  <c r="F30" i="9"/>
  <c r="G30" i="9"/>
  <c r="H30" i="9"/>
  <c r="I30" i="9"/>
  <c r="M30" i="9"/>
  <c r="N30" i="9" s="1"/>
  <c r="J30" i="9" s="1"/>
  <c r="C31" i="9"/>
  <c r="F31" i="9"/>
  <c r="G31" i="9"/>
  <c r="H31" i="9"/>
  <c r="I31" i="9"/>
  <c r="M31" i="9"/>
  <c r="N31" i="9" s="1"/>
  <c r="J31" i="9" s="1"/>
  <c r="C32" i="9"/>
  <c r="N32" i="9"/>
  <c r="J32" i="9" s="1"/>
  <c r="C34" i="9"/>
  <c r="N34" i="9"/>
  <c r="J34" i="9" s="1"/>
  <c r="C35" i="9"/>
  <c r="F35" i="9"/>
  <c r="F68" i="9" s="1"/>
  <c r="G35" i="9"/>
  <c r="H35" i="9"/>
  <c r="I35" i="9"/>
  <c r="N35" i="9" s="1"/>
  <c r="J35" i="9" s="1"/>
  <c r="M35" i="9"/>
  <c r="C36" i="9"/>
  <c r="J36" i="9"/>
  <c r="N36" i="9"/>
  <c r="C40" i="9"/>
  <c r="F40" i="9"/>
  <c r="G40" i="9"/>
  <c r="H40" i="9"/>
  <c r="I40" i="9"/>
  <c r="M40" i="9"/>
  <c r="N40" i="9" s="1"/>
  <c r="J40" i="9" s="1"/>
  <c r="C41" i="9"/>
  <c r="D41" i="9"/>
  <c r="E41" i="9"/>
  <c r="F41" i="9"/>
  <c r="G41" i="9"/>
  <c r="H41" i="9"/>
  <c r="H50" i="9" s="1"/>
  <c r="I41" i="9"/>
  <c r="N41" i="9" s="1"/>
  <c r="J41" i="9" s="1"/>
  <c r="M41" i="9"/>
  <c r="C42" i="9"/>
  <c r="E42" i="9"/>
  <c r="F42" i="9"/>
  <c r="G42" i="9"/>
  <c r="H42" i="9"/>
  <c r="I42" i="9"/>
  <c r="M42" i="9"/>
  <c r="N42" i="9" s="1"/>
  <c r="J42" i="9" s="1"/>
  <c r="C43" i="9"/>
  <c r="M43" i="9"/>
  <c r="N43" i="9" s="1"/>
  <c r="J43" i="9" s="1"/>
  <c r="C44" i="9"/>
  <c r="F44" i="9"/>
  <c r="G44" i="9"/>
  <c r="I44" i="9"/>
  <c r="M44" i="9"/>
  <c r="N44" i="9"/>
  <c r="J44" i="9" s="1"/>
  <c r="C45" i="9"/>
  <c r="D45" i="9"/>
  <c r="E45" i="9"/>
  <c r="F45" i="9"/>
  <c r="G45" i="9"/>
  <c r="H45" i="9"/>
  <c r="I45" i="9"/>
  <c r="M45" i="9"/>
  <c r="N45" i="9" s="1"/>
  <c r="J45" i="9" s="1"/>
  <c r="C49" i="9"/>
  <c r="D49" i="9"/>
  <c r="E49" i="9"/>
  <c r="F49" i="9"/>
  <c r="G49" i="9"/>
  <c r="H49" i="9"/>
  <c r="I49" i="9"/>
  <c r="N49" i="9" s="1"/>
  <c r="J49" i="9" s="1"/>
  <c r="M49" i="9"/>
  <c r="C50" i="9"/>
  <c r="F50" i="9"/>
  <c r="G50" i="9"/>
  <c r="I50" i="9"/>
  <c r="N50" i="9" s="1"/>
  <c r="J50" i="9" s="1"/>
  <c r="M50" i="9"/>
  <c r="C51" i="9"/>
  <c r="F51" i="9"/>
  <c r="G51" i="9"/>
  <c r="H51" i="9"/>
  <c r="I51" i="9"/>
  <c r="N51" i="9" s="1"/>
  <c r="J51" i="9" s="1"/>
  <c r="M51" i="9"/>
  <c r="C52" i="9"/>
  <c r="E52" i="9"/>
  <c r="F52" i="9"/>
  <c r="G52" i="9"/>
  <c r="H52" i="9"/>
  <c r="I52" i="9"/>
  <c r="M52" i="9"/>
  <c r="N52" i="9" s="1"/>
  <c r="J52" i="9" s="1"/>
  <c r="C53" i="9"/>
  <c r="M53" i="9"/>
  <c r="N53" i="9" s="1"/>
  <c r="J53" i="9" s="1"/>
  <c r="C54" i="9"/>
  <c r="G54" i="9"/>
  <c r="H54" i="9"/>
  <c r="I54" i="9"/>
  <c r="K54" i="9"/>
  <c r="M54" i="9"/>
  <c r="N54" i="9" s="1"/>
  <c r="J54" i="9" s="1"/>
  <c r="C55" i="9"/>
  <c r="F55" i="9"/>
  <c r="G55" i="9"/>
  <c r="G70" i="9" s="1"/>
  <c r="H55" i="9"/>
  <c r="I55" i="9"/>
  <c r="M55" i="9"/>
  <c r="N55" i="9" s="1"/>
  <c r="J55" i="9" s="1"/>
  <c r="C56" i="9"/>
  <c r="D56" i="9"/>
  <c r="E56" i="9"/>
  <c r="F56" i="9"/>
  <c r="G56" i="9"/>
  <c r="H56" i="9"/>
  <c r="I56" i="9"/>
  <c r="N56" i="9" s="1"/>
  <c r="J56" i="9" s="1"/>
  <c r="M56" i="9"/>
  <c r="C61" i="9"/>
  <c r="F61" i="9"/>
  <c r="G61" i="9"/>
  <c r="H61" i="9"/>
  <c r="I61" i="9"/>
  <c r="N61" i="9" s="1"/>
  <c r="J61" i="9" s="1"/>
  <c r="M61" i="9"/>
  <c r="C62" i="9"/>
  <c r="F62" i="9"/>
  <c r="G62" i="9"/>
  <c r="H62" i="9"/>
  <c r="I62" i="9"/>
  <c r="N62" i="9" s="1"/>
  <c r="J62" i="9" s="1"/>
  <c r="M62" i="9"/>
  <c r="C63" i="9"/>
  <c r="D63" i="9"/>
  <c r="E63" i="9"/>
  <c r="G63" i="9"/>
  <c r="G75" i="9" s="1"/>
  <c r="H63" i="9"/>
  <c r="I63" i="9"/>
  <c r="N63" i="9" s="1"/>
  <c r="J63" i="9" s="1"/>
  <c r="M63" i="9"/>
  <c r="C66" i="9"/>
  <c r="F66" i="9"/>
  <c r="G66" i="9"/>
  <c r="H66" i="9"/>
  <c r="I66" i="9"/>
  <c r="N66" i="9" s="1"/>
  <c r="J66" i="9" s="1"/>
  <c r="M66" i="9"/>
  <c r="C67" i="9"/>
  <c r="F67" i="9"/>
  <c r="G67" i="9"/>
  <c r="H67" i="9"/>
  <c r="I67" i="9"/>
  <c r="N67" i="9" s="1"/>
  <c r="J67" i="9" s="1"/>
  <c r="M67" i="9"/>
  <c r="C68" i="9"/>
  <c r="G68" i="9"/>
  <c r="H68" i="9"/>
  <c r="I68" i="9"/>
  <c r="N68" i="9" s="1"/>
  <c r="J68" i="9" s="1"/>
  <c r="M68" i="9"/>
  <c r="C69" i="9"/>
  <c r="F69" i="9"/>
  <c r="G69" i="9"/>
  <c r="H69" i="9"/>
  <c r="I69" i="9"/>
  <c r="N69" i="9" s="1"/>
  <c r="J69" i="9" s="1"/>
  <c r="C70" i="9"/>
  <c r="F70" i="9"/>
  <c r="H70" i="9"/>
  <c r="I70" i="9"/>
  <c r="N70" i="9" s="1"/>
  <c r="J70" i="9" s="1"/>
  <c r="M70" i="9"/>
  <c r="C71" i="9"/>
  <c r="D71" i="9"/>
  <c r="E71" i="9"/>
  <c r="F71" i="9"/>
  <c r="G71" i="9"/>
  <c r="H71" i="9"/>
  <c r="I71" i="9"/>
  <c r="M71" i="9"/>
  <c r="N71" i="9" s="1"/>
  <c r="J71" i="9" s="1"/>
  <c r="C72" i="9"/>
  <c r="D72" i="9"/>
  <c r="E72" i="9"/>
  <c r="E83" i="9" s="1"/>
  <c r="F72" i="9"/>
  <c r="G72" i="9"/>
  <c r="H72" i="9"/>
  <c r="I72" i="9"/>
  <c r="M72" i="9"/>
  <c r="N72" i="9"/>
  <c r="C73" i="9"/>
  <c r="F73" i="9"/>
  <c r="N73" i="9" s="1"/>
  <c r="J73" i="9" s="1"/>
  <c r="G73" i="9"/>
  <c r="H73" i="9"/>
  <c r="I73" i="9"/>
  <c r="M73" i="9"/>
  <c r="C74" i="9"/>
  <c r="C75" i="9" s="1"/>
  <c r="C76" i="9" s="1"/>
  <c r="D74" i="9"/>
  <c r="E74" i="9"/>
  <c r="F74" i="9"/>
  <c r="G74" i="9"/>
  <c r="H74" i="9"/>
  <c r="I74" i="9"/>
  <c r="M74" i="9"/>
  <c r="N74" i="9" s="1"/>
  <c r="J74" i="9" s="1"/>
  <c r="D75" i="9"/>
  <c r="E75" i="9"/>
  <c r="F75" i="9"/>
  <c r="H75" i="9"/>
  <c r="I75" i="9"/>
  <c r="N75" i="9" s="1"/>
  <c r="J75" i="9" s="1"/>
  <c r="M75" i="9"/>
  <c r="D76" i="9"/>
  <c r="E76" i="9"/>
  <c r="F76" i="9"/>
  <c r="N76" i="9" s="1"/>
  <c r="J76" i="9" s="1"/>
  <c r="G76" i="9"/>
  <c r="H76" i="9"/>
  <c r="I76" i="9"/>
  <c r="M76" i="9"/>
  <c r="C80" i="9"/>
  <c r="D80" i="9"/>
  <c r="E80" i="9"/>
  <c r="F80" i="9"/>
  <c r="N80" i="9" s="1"/>
  <c r="G80" i="9"/>
  <c r="H80" i="9"/>
  <c r="I80" i="9"/>
  <c r="M80" i="9"/>
  <c r="C81" i="9"/>
  <c r="D81" i="9"/>
  <c r="E81" i="9"/>
  <c r="F81" i="9"/>
  <c r="G81" i="9"/>
  <c r="H81" i="9"/>
  <c r="I81" i="9"/>
  <c r="M81" i="9"/>
  <c r="N81" i="9" s="1"/>
  <c r="C82" i="9"/>
  <c r="D82" i="9"/>
  <c r="E82" i="9"/>
  <c r="F82" i="9"/>
  <c r="G82" i="9"/>
  <c r="H82" i="9"/>
  <c r="I82" i="9"/>
  <c r="N82" i="9" s="1"/>
  <c r="M82" i="9"/>
  <c r="C83" i="9"/>
  <c r="D83" i="9"/>
  <c r="F83" i="9"/>
  <c r="G83" i="9"/>
  <c r="H83" i="9"/>
  <c r="I83" i="9"/>
  <c r="J83" i="9"/>
  <c r="M83" i="9"/>
  <c r="N83" i="9"/>
  <c r="C7" i="8"/>
  <c r="J7" i="8"/>
  <c r="N7" i="8"/>
  <c r="C8" i="8"/>
  <c r="N8" i="8"/>
  <c r="J8" i="8" s="1"/>
  <c r="J83" i="8" s="1"/>
  <c r="C9" i="8"/>
  <c r="J9" i="8"/>
  <c r="N9" i="8"/>
  <c r="C10" i="8"/>
  <c r="J10" i="8"/>
  <c r="N10" i="8"/>
  <c r="C11" i="8"/>
  <c r="N11" i="8"/>
  <c r="J11" i="8" s="1"/>
  <c r="C12" i="8"/>
  <c r="N12" i="8"/>
  <c r="J12" i="8" s="1"/>
  <c r="C13" i="8"/>
  <c r="N13" i="8"/>
  <c r="J13" i="8" s="1"/>
  <c r="J85" i="8" s="1"/>
  <c r="C14" i="8"/>
  <c r="N14" i="8"/>
  <c r="J14" i="8" s="1"/>
  <c r="C15" i="8"/>
  <c r="J15" i="8"/>
  <c r="N15" i="8"/>
  <c r="C19" i="8"/>
  <c r="F19" i="8"/>
  <c r="G19" i="8"/>
  <c r="H19" i="8"/>
  <c r="I19" i="8"/>
  <c r="M19" i="8"/>
  <c r="N19" i="8" s="1"/>
  <c r="J19" i="8" s="1"/>
  <c r="C20" i="8"/>
  <c r="F20" i="8"/>
  <c r="G20" i="8"/>
  <c r="I20" i="8"/>
  <c r="N20" i="8" s="1"/>
  <c r="J20" i="8" s="1"/>
  <c r="M20" i="8"/>
  <c r="C21" i="8"/>
  <c r="N21" i="8"/>
  <c r="J21" i="8" s="1"/>
  <c r="C22" i="8"/>
  <c r="F22" i="8"/>
  <c r="G22" i="8"/>
  <c r="I22" i="8"/>
  <c r="M22" i="8"/>
  <c r="N22" i="8" s="1"/>
  <c r="J22" i="8" s="1"/>
  <c r="C23" i="8"/>
  <c r="N23" i="8"/>
  <c r="J23" i="8" s="1"/>
  <c r="C27" i="8"/>
  <c r="F27" i="8"/>
  <c r="G27" i="8"/>
  <c r="I27" i="8"/>
  <c r="N27" i="8" s="1"/>
  <c r="J27" i="8" s="1"/>
  <c r="C28" i="8"/>
  <c r="F28" i="8"/>
  <c r="G28" i="8"/>
  <c r="H28" i="8"/>
  <c r="I28" i="8"/>
  <c r="N28" i="8" s="1"/>
  <c r="J28" i="8" s="1"/>
  <c r="M28" i="8"/>
  <c r="C29" i="8"/>
  <c r="D29" i="8"/>
  <c r="E29" i="8"/>
  <c r="F29" i="8"/>
  <c r="G29" i="8"/>
  <c r="H29" i="8"/>
  <c r="I29" i="8"/>
  <c r="M29" i="8"/>
  <c r="N29" i="8"/>
  <c r="J29" i="8" s="1"/>
  <c r="C30" i="8"/>
  <c r="F30" i="8"/>
  <c r="G30" i="8"/>
  <c r="H30" i="8"/>
  <c r="I30" i="8"/>
  <c r="M30" i="8"/>
  <c r="N30" i="8"/>
  <c r="J30" i="8" s="1"/>
  <c r="C31" i="8"/>
  <c r="N31" i="8"/>
  <c r="J31" i="8" s="1"/>
  <c r="C36" i="8"/>
  <c r="N36" i="8"/>
  <c r="J36" i="8" s="1"/>
  <c r="J86" i="8" s="1"/>
  <c r="C37" i="8"/>
  <c r="N37" i="8"/>
  <c r="J37" i="8" s="1"/>
  <c r="C38" i="8"/>
  <c r="F38" i="8"/>
  <c r="F65" i="8" s="1"/>
  <c r="G38" i="8"/>
  <c r="H38" i="8"/>
  <c r="I38" i="8"/>
  <c r="M38" i="8"/>
  <c r="M65" i="8" s="1"/>
  <c r="N65" i="8" s="1"/>
  <c r="J65" i="8" s="1"/>
  <c r="N38" i="8"/>
  <c r="J38" i="8" s="1"/>
  <c r="C39" i="8"/>
  <c r="J39" i="8"/>
  <c r="N39" i="8"/>
  <c r="C43" i="8"/>
  <c r="F43" i="8"/>
  <c r="G43" i="8"/>
  <c r="H43" i="8"/>
  <c r="I43" i="8"/>
  <c r="M43" i="8"/>
  <c r="N43" i="8" s="1"/>
  <c r="J43" i="8" s="1"/>
  <c r="C44" i="8"/>
  <c r="D44" i="8"/>
  <c r="E44" i="8"/>
  <c r="F44" i="8"/>
  <c r="F53" i="8" s="1"/>
  <c r="G44" i="8"/>
  <c r="G53" i="8" s="1"/>
  <c r="H44" i="8"/>
  <c r="I44" i="8"/>
  <c r="I53" i="8" s="1"/>
  <c r="M44" i="8"/>
  <c r="C45" i="8"/>
  <c r="F45" i="8"/>
  <c r="G45" i="8"/>
  <c r="H45" i="8"/>
  <c r="I45" i="8"/>
  <c r="N45" i="8" s="1"/>
  <c r="J45" i="8" s="1"/>
  <c r="M45" i="8"/>
  <c r="C46" i="8"/>
  <c r="M46" i="8"/>
  <c r="N46" i="8" s="1"/>
  <c r="J46" i="8" s="1"/>
  <c r="C47" i="8"/>
  <c r="F47" i="8"/>
  <c r="G47" i="8"/>
  <c r="I47" i="8"/>
  <c r="M47" i="8"/>
  <c r="M73" i="8" s="1"/>
  <c r="N73" i="8" s="1"/>
  <c r="J73" i="8" s="1"/>
  <c r="N47" i="8"/>
  <c r="J47" i="8" s="1"/>
  <c r="C48" i="8"/>
  <c r="D48" i="8"/>
  <c r="E48" i="8"/>
  <c r="F48" i="8"/>
  <c r="G48" i="8"/>
  <c r="H48" i="8"/>
  <c r="I48" i="8"/>
  <c r="N48" i="8" s="1"/>
  <c r="J48" i="8" s="1"/>
  <c r="M48" i="8"/>
  <c r="C52" i="8"/>
  <c r="D52" i="8"/>
  <c r="E52" i="8"/>
  <c r="F52" i="8"/>
  <c r="G52" i="8"/>
  <c r="H52" i="8"/>
  <c r="I52" i="8"/>
  <c r="M52" i="8"/>
  <c r="N52" i="8" s="1"/>
  <c r="J52" i="8" s="1"/>
  <c r="C53" i="8"/>
  <c r="H53" i="8"/>
  <c r="M53" i="8"/>
  <c r="C54" i="8"/>
  <c r="F54" i="8"/>
  <c r="G54" i="8"/>
  <c r="H54" i="8"/>
  <c r="I54" i="8"/>
  <c r="M54" i="8"/>
  <c r="N54" i="8" s="1"/>
  <c r="J54" i="8" s="1"/>
  <c r="C55" i="8"/>
  <c r="F55" i="8"/>
  <c r="G55" i="8"/>
  <c r="H55" i="8"/>
  <c r="I55" i="8"/>
  <c r="M55" i="8"/>
  <c r="N55" i="8" s="1"/>
  <c r="J55" i="8" s="1"/>
  <c r="C56" i="8"/>
  <c r="C57" i="8"/>
  <c r="G57" i="8"/>
  <c r="H57" i="8"/>
  <c r="I57" i="8"/>
  <c r="K57" i="8"/>
  <c r="M57" i="8"/>
  <c r="N57" i="8"/>
  <c r="J57" i="8" s="1"/>
  <c r="C58" i="8"/>
  <c r="F58" i="8"/>
  <c r="F73" i="8" s="1"/>
  <c r="G58" i="8"/>
  <c r="H58" i="8"/>
  <c r="I58" i="8"/>
  <c r="M58" i="8"/>
  <c r="N58" i="8"/>
  <c r="J58" i="8" s="1"/>
  <c r="C59" i="8"/>
  <c r="D59" i="8"/>
  <c r="E59" i="8"/>
  <c r="F59" i="8"/>
  <c r="G59" i="8"/>
  <c r="H59" i="8"/>
  <c r="I59" i="8"/>
  <c r="N59" i="8" s="1"/>
  <c r="J59" i="8" s="1"/>
  <c r="M59" i="8"/>
  <c r="C64" i="8"/>
  <c r="F64" i="8"/>
  <c r="G64" i="8"/>
  <c r="H64" i="8"/>
  <c r="I64" i="8"/>
  <c r="N64" i="8" s="1"/>
  <c r="J64" i="8" s="1"/>
  <c r="M64" i="8"/>
  <c r="C65" i="8"/>
  <c r="G65" i="8"/>
  <c r="H65" i="8"/>
  <c r="I65" i="8"/>
  <c r="C66" i="8"/>
  <c r="D66" i="8"/>
  <c r="E66" i="8"/>
  <c r="G66" i="8"/>
  <c r="H66" i="8"/>
  <c r="I66" i="8"/>
  <c r="I78" i="8" s="1"/>
  <c r="M66" i="8"/>
  <c r="M78" i="8" s="1"/>
  <c r="N78" i="8" s="1"/>
  <c r="J78" i="8" s="1"/>
  <c r="C69" i="8"/>
  <c r="F69" i="8"/>
  <c r="G69" i="8"/>
  <c r="H69" i="8"/>
  <c r="I69" i="8"/>
  <c r="M69" i="8"/>
  <c r="N69" i="8" s="1"/>
  <c r="J69" i="8" s="1"/>
  <c r="C70" i="8"/>
  <c r="F70" i="8"/>
  <c r="G70" i="8"/>
  <c r="H70" i="8"/>
  <c r="I70" i="8"/>
  <c r="M70" i="8"/>
  <c r="N70" i="8" s="1"/>
  <c r="J70" i="8" s="1"/>
  <c r="C71" i="8"/>
  <c r="G71" i="8"/>
  <c r="H71" i="8"/>
  <c r="I71" i="8"/>
  <c r="C72" i="8"/>
  <c r="F72" i="8"/>
  <c r="G72" i="8"/>
  <c r="H72" i="8"/>
  <c r="I72" i="8"/>
  <c r="N72" i="8" s="1"/>
  <c r="J72" i="8" s="1"/>
  <c r="C73" i="8"/>
  <c r="G73" i="8"/>
  <c r="H73" i="8"/>
  <c r="I73" i="8"/>
  <c r="C74" i="8"/>
  <c r="D74" i="8"/>
  <c r="E74" i="8"/>
  <c r="F74" i="8"/>
  <c r="G74" i="8"/>
  <c r="H74" i="8"/>
  <c r="I74" i="8"/>
  <c r="M74" i="8"/>
  <c r="N74" i="8" s="1"/>
  <c r="J74" i="8" s="1"/>
  <c r="C75" i="8"/>
  <c r="D75" i="8"/>
  <c r="E75" i="8"/>
  <c r="E86" i="8" s="1"/>
  <c r="F75" i="8"/>
  <c r="F86" i="8" s="1"/>
  <c r="G75" i="8"/>
  <c r="H75" i="8"/>
  <c r="I75" i="8"/>
  <c r="M75" i="8"/>
  <c r="N75" i="8"/>
  <c r="C76" i="8"/>
  <c r="F76" i="8"/>
  <c r="G76" i="8"/>
  <c r="H76" i="8"/>
  <c r="I76" i="8"/>
  <c r="N76" i="8" s="1"/>
  <c r="J76" i="8" s="1"/>
  <c r="M76" i="8"/>
  <c r="C77" i="8"/>
  <c r="C78" i="8" s="1"/>
  <c r="C79" i="8" s="1"/>
  <c r="D77" i="8"/>
  <c r="E77" i="8"/>
  <c r="F77" i="8"/>
  <c r="G77" i="8"/>
  <c r="H77" i="8"/>
  <c r="I77" i="8"/>
  <c r="M77" i="8"/>
  <c r="N77" i="8"/>
  <c r="J77" i="8" s="1"/>
  <c r="D78" i="8"/>
  <c r="E78" i="8"/>
  <c r="F78" i="8"/>
  <c r="G78" i="8"/>
  <c r="H78" i="8"/>
  <c r="D79" i="8"/>
  <c r="E79" i="8"/>
  <c r="F79" i="8"/>
  <c r="G79" i="8"/>
  <c r="H79" i="8"/>
  <c r="I79" i="8"/>
  <c r="M79" i="8"/>
  <c r="N79" i="8" s="1"/>
  <c r="J79" i="8" s="1"/>
  <c r="C83" i="8"/>
  <c r="D83" i="8"/>
  <c r="E83" i="8"/>
  <c r="F83" i="8"/>
  <c r="N83" i="8" s="1"/>
  <c r="G83" i="8"/>
  <c r="H83" i="8"/>
  <c r="I83" i="8"/>
  <c r="M83" i="8"/>
  <c r="C84" i="8"/>
  <c r="D84" i="8"/>
  <c r="E84" i="8"/>
  <c r="F84" i="8"/>
  <c r="G84" i="8"/>
  <c r="H84" i="8"/>
  <c r="I84" i="8"/>
  <c r="C85" i="8"/>
  <c r="D85" i="8"/>
  <c r="E85" i="8"/>
  <c r="F85" i="8"/>
  <c r="G85" i="8"/>
  <c r="H85" i="8"/>
  <c r="I85" i="8"/>
  <c r="N85" i="8" s="1"/>
  <c r="M85" i="8"/>
  <c r="C86" i="8"/>
  <c r="D86" i="8"/>
  <c r="G86" i="8"/>
  <c r="H86" i="8"/>
  <c r="I86" i="8"/>
  <c r="M86" i="8"/>
  <c r="N86" i="8"/>
  <c r="C7" i="7"/>
  <c r="N7" i="7"/>
  <c r="J7" i="7" s="1"/>
  <c r="C8" i="7"/>
  <c r="N8" i="7"/>
  <c r="J8" i="7" s="1"/>
  <c r="J80" i="7" s="1"/>
  <c r="C9" i="7"/>
  <c r="J9" i="7"/>
  <c r="N9" i="7"/>
  <c r="C10" i="7"/>
  <c r="J10" i="7"/>
  <c r="N10" i="7"/>
  <c r="C11" i="7"/>
  <c r="K11" i="7"/>
  <c r="N11" i="7"/>
  <c r="J11" i="7" s="1"/>
  <c r="C12" i="7"/>
  <c r="N12" i="7"/>
  <c r="J12" i="7" s="1"/>
  <c r="C13" i="7"/>
  <c r="N13" i="7"/>
  <c r="J13" i="7" s="1"/>
  <c r="J82" i="7" s="1"/>
  <c r="C14" i="7"/>
  <c r="J14" i="7"/>
  <c r="N14" i="7"/>
  <c r="C15" i="7"/>
  <c r="J15" i="7"/>
  <c r="N15" i="7"/>
  <c r="C19" i="7"/>
  <c r="F19" i="7"/>
  <c r="G19" i="7"/>
  <c r="H19" i="7"/>
  <c r="I19" i="7"/>
  <c r="M19" i="7"/>
  <c r="N19" i="7" s="1"/>
  <c r="J19" i="7" s="1"/>
  <c r="C20" i="7"/>
  <c r="F20" i="7"/>
  <c r="G20" i="7"/>
  <c r="I20" i="7"/>
  <c r="N20" i="7" s="1"/>
  <c r="J20" i="7" s="1"/>
  <c r="M20" i="7"/>
  <c r="C21" i="7"/>
  <c r="N21" i="7"/>
  <c r="J21" i="7" s="1"/>
  <c r="C22" i="7"/>
  <c r="F22" i="7"/>
  <c r="N22" i="7" s="1"/>
  <c r="J22" i="7" s="1"/>
  <c r="G22" i="7"/>
  <c r="I22" i="7"/>
  <c r="M22" i="7"/>
  <c r="C23" i="7"/>
  <c r="N23" i="7"/>
  <c r="J23" i="7" s="1"/>
  <c r="C27" i="7"/>
  <c r="F27" i="7"/>
  <c r="G27" i="7"/>
  <c r="I27" i="7"/>
  <c r="N27" i="7"/>
  <c r="J27" i="7" s="1"/>
  <c r="C28" i="7"/>
  <c r="F28" i="7"/>
  <c r="N28" i="7" s="1"/>
  <c r="J28" i="7" s="1"/>
  <c r="G28" i="7"/>
  <c r="H28" i="7"/>
  <c r="I28" i="7"/>
  <c r="M28" i="7"/>
  <c r="C29" i="7"/>
  <c r="F29" i="7"/>
  <c r="N29" i="7" s="1"/>
  <c r="J29" i="7" s="1"/>
  <c r="G29" i="7"/>
  <c r="I29" i="7"/>
  <c r="K29" i="7"/>
  <c r="C30" i="7"/>
  <c r="D30" i="7"/>
  <c r="E30" i="7"/>
  <c r="F30" i="7"/>
  <c r="G30" i="7"/>
  <c r="H30" i="7"/>
  <c r="I30" i="7"/>
  <c r="M30" i="7"/>
  <c r="N30" i="7"/>
  <c r="J30" i="7" s="1"/>
  <c r="C31" i="7"/>
  <c r="F31" i="7"/>
  <c r="G31" i="7"/>
  <c r="H31" i="7"/>
  <c r="I31" i="7"/>
  <c r="M31" i="7"/>
  <c r="N31" i="7"/>
  <c r="J31" i="7" s="1"/>
  <c r="C32" i="7"/>
  <c r="N32" i="7"/>
  <c r="J32" i="7" s="1"/>
  <c r="C34" i="7"/>
  <c r="N34" i="7"/>
  <c r="J34" i="7" s="1"/>
  <c r="C35" i="7"/>
  <c r="F35" i="7"/>
  <c r="F62" i="7" s="1"/>
  <c r="G35" i="7"/>
  <c r="G62" i="7" s="1"/>
  <c r="H35" i="7"/>
  <c r="I35" i="7"/>
  <c r="M35" i="7"/>
  <c r="C36" i="7"/>
  <c r="N36" i="7"/>
  <c r="J36" i="7" s="1"/>
  <c r="C40" i="7"/>
  <c r="F40" i="7"/>
  <c r="G40" i="7"/>
  <c r="H40" i="7"/>
  <c r="I40" i="7"/>
  <c r="M40" i="7"/>
  <c r="N40" i="7"/>
  <c r="J40" i="7" s="1"/>
  <c r="C41" i="7"/>
  <c r="D41" i="7"/>
  <c r="E41" i="7"/>
  <c r="F41" i="7"/>
  <c r="G41" i="7"/>
  <c r="G50" i="7" s="1"/>
  <c r="H41" i="7"/>
  <c r="H50" i="7" s="1"/>
  <c r="I41" i="7"/>
  <c r="N41" i="7" s="1"/>
  <c r="J41" i="7" s="1"/>
  <c r="M41" i="7"/>
  <c r="C42" i="7"/>
  <c r="F42" i="7"/>
  <c r="G42" i="7"/>
  <c r="H42" i="7"/>
  <c r="I42" i="7"/>
  <c r="N42" i="7" s="1"/>
  <c r="J42" i="7" s="1"/>
  <c r="M42" i="7"/>
  <c r="C43" i="7"/>
  <c r="M43" i="7"/>
  <c r="M53" i="7" s="1"/>
  <c r="N43" i="7"/>
  <c r="J43" i="7" s="1"/>
  <c r="C44" i="7"/>
  <c r="F44" i="7"/>
  <c r="N44" i="7" s="1"/>
  <c r="J44" i="7" s="1"/>
  <c r="G44" i="7"/>
  <c r="I44" i="7"/>
  <c r="M44" i="7"/>
  <c r="C45" i="7"/>
  <c r="D45" i="7"/>
  <c r="E45" i="7"/>
  <c r="F45" i="7"/>
  <c r="G45" i="7"/>
  <c r="H45" i="7"/>
  <c r="I45" i="7"/>
  <c r="M45" i="7"/>
  <c r="N45" i="7" s="1"/>
  <c r="J45" i="7" s="1"/>
  <c r="C49" i="7"/>
  <c r="D49" i="7"/>
  <c r="E49" i="7"/>
  <c r="F49" i="7"/>
  <c r="G49" i="7"/>
  <c r="H49" i="7"/>
  <c r="I49" i="7"/>
  <c r="M49" i="7"/>
  <c r="N49" i="7" s="1"/>
  <c r="J49" i="7" s="1"/>
  <c r="C50" i="7"/>
  <c r="F50" i="7"/>
  <c r="I50" i="7"/>
  <c r="M50" i="7"/>
  <c r="N50" i="7" s="1"/>
  <c r="J50" i="7" s="1"/>
  <c r="C51" i="7"/>
  <c r="F51" i="7"/>
  <c r="G51" i="7"/>
  <c r="H51" i="7"/>
  <c r="I51" i="7"/>
  <c r="M51" i="7"/>
  <c r="N51" i="7" s="1"/>
  <c r="J51" i="7" s="1"/>
  <c r="C52" i="7"/>
  <c r="F52" i="7"/>
  <c r="G52" i="7"/>
  <c r="H52" i="7"/>
  <c r="I52" i="7"/>
  <c r="M52" i="7"/>
  <c r="N52" i="7" s="1"/>
  <c r="J52" i="7" s="1"/>
  <c r="C53" i="7"/>
  <c r="C54" i="7"/>
  <c r="G54" i="7"/>
  <c r="H54" i="7"/>
  <c r="I54" i="7"/>
  <c r="K54" i="7"/>
  <c r="M54" i="7"/>
  <c r="N54" i="7"/>
  <c r="J54" i="7" s="1"/>
  <c r="C55" i="7"/>
  <c r="C56" i="7" s="1"/>
  <c r="G55" i="7"/>
  <c r="G70" i="7" s="1"/>
  <c r="H55" i="7"/>
  <c r="I55" i="7"/>
  <c r="M55" i="7"/>
  <c r="D56" i="7"/>
  <c r="E56" i="7"/>
  <c r="F56" i="7"/>
  <c r="G56" i="7"/>
  <c r="H56" i="7"/>
  <c r="I56" i="7"/>
  <c r="M56" i="7"/>
  <c r="N56" i="7" s="1"/>
  <c r="J56" i="7" s="1"/>
  <c r="C61" i="7"/>
  <c r="F61" i="7"/>
  <c r="G61" i="7"/>
  <c r="H61" i="7"/>
  <c r="I61" i="7"/>
  <c r="M61" i="7"/>
  <c r="N61" i="7" s="1"/>
  <c r="J61" i="7" s="1"/>
  <c r="C62" i="7"/>
  <c r="H62" i="7"/>
  <c r="I62" i="7"/>
  <c r="M62" i="7"/>
  <c r="N62" i="7" s="1"/>
  <c r="J62" i="7" s="1"/>
  <c r="C63" i="7"/>
  <c r="D63" i="7"/>
  <c r="E63" i="7"/>
  <c r="G63" i="7"/>
  <c r="G75" i="7" s="1"/>
  <c r="H63" i="7"/>
  <c r="I63" i="7"/>
  <c r="M63" i="7"/>
  <c r="N63" i="7"/>
  <c r="J63" i="7" s="1"/>
  <c r="C66" i="7"/>
  <c r="F66" i="7"/>
  <c r="G66" i="7"/>
  <c r="H66" i="7"/>
  <c r="I66" i="7"/>
  <c r="M66" i="7"/>
  <c r="N66" i="7"/>
  <c r="J66" i="7" s="1"/>
  <c r="C67" i="7"/>
  <c r="F67" i="7"/>
  <c r="G67" i="7"/>
  <c r="H67" i="7"/>
  <c r="I67" i="7"/>
  <c r="M67" i="7"/>
  <c r="N67" i="7"/>
  <c r="J67" i="7" s="1"/>
  <c r="C68" i="7"/>
  <c r="H68" i="7"/>
  <c r="I68" i="7"/>
  <c r="M68" i="7"/>
  <c r="C69" i="7"/>
  <c r="F69" i="7"/>
  <c r="G69" i="7"/>
  <c r="H69" i="7"/>
  <c r="I69" i="7"/>
  <c r="J69" i="7"/>
  <c r="N69" i="7"/>
  <c r="C70" i="7"/>
  <c r="H70" i="7"/>
  <c r="I70" i="7"/>
  <c r="M70" i="7"/>
  <c r="C71" i="7"/>
  <c r="D71" i="7"/>
  <c r="E71" i="7"/>
  <c r="F71" i="7"/>
  <c r="G71" i="7"/>
  <c r="H71" i="7"/>
  <c r="I71" i="7"/>
  <c r="M71" i="7"/>
  <c r="N71" i="7" s="1"/>
  <c r="J71" i="7" s="1"/>
  <c r="C72" i="7"/>
  <c r="D72" i="7"/>
  <c r="D83" i="7" s="1"/>
  <c r="E72" i="7"/>
  <c r="F72" i="7"/>
  <c r="G72" i="7"/>
  <c r="G83" i="7" s="1"/>
  <c r="H72" i="7"/>
  <c r="I72" i="7"/>
  <c r="I83" i="7" s="1"/>
  <c r="M72" i="7"/>
  <c r="N72" i="7"/>
  <c r="C73" i="7"/>
  <c r="F73" i="7"/>
  <c r="G73" i="7"/>
  <c r="H73" i="7"/>
  <c r="I73" i="7"/>
  <c r="N73" i="7" s="1"/>
  <c r="J73" i="7" s="1"/>
  <c r="M73" i="7"/>
  <c r="C74" i="7"/>
  <c r="D74" i="7"/>
  <c r="E74" i="7"/>
  <c r="G74" i="7"/>
  <c r="H74" i="7"/>
  <c r="I74" i="7"/>
  <c r="M74" i="7"/>
  <c r="C75" i="7"/>
  <c r="D75" i="7"/>
  <c r="E75" i="7"/>
  <c r="F75" i="7"/>
  <c r="H75" i="7"/>
  <c r="I75" i="7"/>
  <c r="M75" i="7"/>
  <c r="N75" i="7"/>
  <c r="J75" i="7" s="1"/>
  <c r="C76" i="7"/>
  <c r="D76" i="7"/>
  <c r="E76" i="7"/>
  <c r="F76" i="7"/>
  <c r="H76" i="7"/>
  <c r="I76" i="7"/>
  <c r="M76" i="7"/>
  <c r="N76" i="7" s="1"/>
  <c r="J76" i="7" s="1"/>
  <c r="C80" i="7"/>
  <c r="D80" i="7"/>
  <c r="E80" i="7"/>
  <c r="F80" i="7"/>
  <c r="G80" i="7"/>
  <c r="H80" i="7"/>
  <c r="I80" i="7"/>
  <c r="N80" i="7" s="1"/>
  <c r="M80" i="7"/>
  <c r="C81" i="7"/>
  <c r="D81" i="7"/>
  <c r="E81" i="7"/>
  <c r="F81" i="7"/>
  <c r="G81" i="7"/>
  <c r="H81" i="7"/>
  <c r="I81" i="7"/>
  <c r="C82" i="7"/>
  <c r="D82" i="7"/>
  <c r="E82" i="7"/>
  <c r="F82" i="7"/>
  <c r="G82" i="7"/>
  <c r="H82" i="7"/>
  <c r="I82" i="7"/>
  <c r="M82" i="7"/>
  <c r="N82" i="7"/>
  <c r="C83" i="7"/>
  <c r="E83" i="7"/>
  <c r="F83" i="7"/>
  <c r="H83" i="7"/>
  <c r="J83" i="7"/>
  <c r="M83" i="7"/>
  <c r="N83" i="7"/>
  <c r="C7" i="6"/>
  <c r="N7" i="6"/>
  <c r="J7" i="6" s="1"/>
  <c r="C8" i="6"/>
  <c r="J8" i="6"/>
  <c r="N8" i="6"/>
  <c r="C9" i="6"/>
  <c r="J9" i="6"/>
  <c r="N9" i="6"/>
  <c r="C10" i="6"/>
  <c r="N10" i="6"/>
  <c r="J10" i="6" s="1"/>
  <c r="C11" i="6"/>
  <c r="K11" i="6"/>
  <c r="N11" i="6"/>
  <c r="J11" i="6" s="1"/>
  <c r="C12" i="6"/>
  <c r="N12" i="6"/>
  <c r="J12" i="6" s="1"/>
  <c r="C13" i="6"/>
  <c r="J13" i="6"/>
  <c r="J82" i="6" s="1"/>
  <c r="N13" i="6"/>
  <c r="C14" i="6"/>
  <c r="J14" i="6"/>
  <c r="N14" i="6"/>
  <c r="C15" i="6"/>
  <c r="N15" i="6"/>
  <c r="J15" i="6" s="1"/>
  <c r="C19" i="6"/>
  <c r="F19" i="6"/>
  <c r="G19" i="6"/>
  <c r="H19" i="6"/>
  <c r="I19" i="6"/>
  <c r="M19" i="6"/>
  <c r="N19" i="6"/>
  <c r="J19" i="6" s="1"/>
  <c r="C20" i="6"/>
  <c r="F20" i="6"/>
  <c r="G20" i="6"/>
  <c r="I20" i="6"/>
  <c r="N20" i="6" s="1"/>
  <c r="J20" i="6" s="1"/>
  <c r="M20" i="6"/>
  <c r="C21" i="6"/>
  <c r="J21" i="6"/>
  <c r="N21" i="6"/>
  <c r="C22" i="6"/>
  <c r="F22" i="6"/>
  <c r="N22" i="6" s="1"/>
  <c r="J22" i="6" s="1"/>
  <c r="G22" i="6"/>
  <c r="I22" i="6"/>
  <c r="M22" i="6"/>
  <c r="C23" i="6"/>
  <c r="N23" i="6"/>
  <c r="J23" i="6" s="1"/>
  <c r="C27" i="6"/>
  <c r="F27" i="6"/>
  <c r="G27" i="6"/>
  <c r="I27" i="6"/>
  <c r="N27" i="6" s="1"/>
  <c r="J27" i="6" s="1"/>
  <c r="C28" i="6"/>
  <c r="F28" i="6"/>
  <c r="G28" i="6"/>
  <c r="H28" i="6"/>
  <c r="I28" i="6"/>
  <c r="M28" i="6"/>
  <c r="N28" i="6" s="1"/>
  <c r="J28" i="6" s="1"/>
  <c r="C29" i="6"/>
  <c r="F29" i="6"/>
  <c r="N29" i="6" s="1"/>
  <c r="J29" i="6" s="1"/>
  <c r="K29" i="6"/>
  <c r="C30" i="6"/>
  <c r="D30" i="6"/>
  <c r="E30" i="6"/>
  <c r="F30" i="6"/>
  <c r="N30" i="6" s="1"/>
  <c r="J30" i="6" s="1"/>
  <c r="G30" i="6"/>
  <c r="H30" i="6"/>
  <c r="I30" i="6"/>
  <c r="M30" i="6"/>
  <c r="C31" i="6"/>
  <c r="F31" i="6"/>
  <c r="N31" i="6" s="1"/>
  <c r="J31" i="6" s="1"/>
  <c r="G31" i="6"/>
  <c r="H31" i="6"/>
  <c r="I31" i="6"/>
  <c r="M31" i="6"/>
  <c r="C32" i="6"/>
  <c r="N32" i="6"/>
  <c r="J32" i="6" s="1"/>
  <c r="C34" i="6"/>
  <c r="J34" i="6"/>
  <c r="N34" i="6"/>
  <c r="C35" i="6"/>
  <c r="F35" i="6"/>
  <c r="G35" i="6"/>
  <c r="H35" i="6"/>
  <c r="H62" i="6" s="1"/>
  <c r="I35" i="6"/>
  <c r="I62" i="6" s="1"/>
  <c r="N62" i="6" s="1"/>
  <c r="J62" i="6" s="1"/>
  <c r="M35" i="6"/>
  <c r="N35" i="6" s="1"/>
  <c r="J35" i="6" s="1"/>
  <c r="C36" i="6"/>
  <c r="J36" i="6"/>
  <c r="N36" i="6"/>
  <c r="C40" i="6"/>
  <c r="C49" i="6" s="1"/>
  <c r="F40" i="6"/>
  <c r="G40" i="6"/>
  <c r="H40" i="6"/>
  <c r="I40" i="6"/>
  <c r="M40" i="6"/>
  <c r="N40" i="6" s="1"/>
  <c r="J40" i="6" s="1"/>
  <c r="C41" i="6"/>
  <c r="D41" i="6"/>
  <c r="E41" i="6"/>
  <c r="F41" i="6"/>
  <c r="F50" i="6" s="1"/>
  <c r="G41" i="6"/>
  <c r="H41" i="6"/>
  <c r="H50" i="6" s="1"/>
  <c r="I41" i="6"/>
  <c r="I50" i="6" s="1"/>
  <c r="M41" i="6"/>
  <c r="M50" i="6" s="1"/>
  <c r="N41" i="6"/>
  <c r="J41" i="6" s="1"/>
  <c r="C42" i="6"/>
  <c r="F42" i="6"/>
  <c r="G42" i="6"/>
  <c r="H42" i="6"/>
  <c r="I42" i="6"/>
  <c r="M42" i="6"/>
  <c r="M52" i="6" s="1"/>
  <c r="N52" i="6" s="1"/>
  <c r="J52" i="6" s="1"/>
  <c r="N42" i="6"/>
  <c r="J42" i="6" s="1"/>
  <c r="C43" i="6"/>
  <c r="M43" i="6"/>
  <c r="N43" i="6"/>
  <c r="J43" i="6" s="1"/>
  <c r="C44" i="6"/>
  <c r="F44" i="6"/>
  <c r="G44" i="6"/>
  <c r="G55" i="6" s="1"/>
  <c r="I44" i="6"/>
  <c r="M44" i="6"/>
  <c r="N44" i="6" s="1"/>
  <c r="J44" i="6" s="1"/>
  <c r="C45" i="6"/>
  <c r="D45" i="6"/>
  <c r="E45" i="6"/>
  <c r="F45" i="6"/>
  <c r="N45" i="6" s="1"/>
  <c r="J45" i="6" s="1"/>
  <c r="G45" i="6"/>
  <c r="H45" i="6"/>
  <c r="I45" i="6"/>
  <c r="M45" i="6"/>
  <c r="D49" i="6"/>
  <c r="E49" i="6"/>
  <c r="F49" i="6"/>
  <c r="G49" i="6"/>
  <c r="H49" i="6"/>
  <c r="I49" i="6"/>
  <c r="M49" i="6"/>
  <c r="N49" i="6"/>
  <c r="J49" i="6" s="1"/>
  <c r="C50" i="6"/>
  <c r="G50" i="6"/>
  <c r="C51" i="6"/>
  <c r="F51" i="6"/>
  <c r="G51" i="6"/>
  <c r="H51" i="6"/>
  <c r="I51" i="6"/>
  <c r="M51" i="6"/>
  <c r="N51" i="6"/>
  <c r="J51" i="6" s="1"/>
  <c r="C52" i="6"/>
  <c r="F52" i="6"/>
  <c r="G52" i="6"/>
  <c r="H52" i="6"/>
  <c r="I52" i="6"/>
  <c r="C53" i="6"/>
  <c r="M53" i="6"/>
  <c r="N53" i="6" s="1"/>
  <c r="J53" i="6" s="1"/>
  <c r="C54" i="6"/>
  <c r="G54" i="6"/>
  <c r="H54" i="6"/>
  <c r="I54" i="6"/>
  <c r="K54" i="6"/>
  <c r="M54" i="6"/>
  <c r="N54" i="6" s="1"/>
  <c r="J54" i="6" s="1"/>
  <c r="C55" i="6"/>
  <c r="F55" i="6"/>
  <c r="H55" i="6"/>
  <c r="H70" i="6" s="1"/>
  <c r="I55" i="6"/>
  <c r="I70" i="6" s="1"/>
  <c r="N70" i="6" s="1"/>
  <c r="J70" i="6" s="1"/>
  <c r="M55" i="6"/>
  <c r="N55" i="6" s="1"/>
  <c r="J55" i="6" s="1"/>
  <c r="C56" i="6"/>
  <c r="D56" i="6"/>
  <c r="E56" i="6"/>
  <c r="F56" i="6"/>
  <c r="N56" i="6" s="1"/>
  <c r="J56" i="6" s="1"/>
  <c r="G56" i="6"/>
  <c r="H56" i="6"/>
  <c r="I56" i="6"/>
  <c r="M56" i="6"/>
  <c r="C61" i="6"/>
  <c r="F61" i="6"/>
  <c r="N61" i="6" s="1"/>
  <c r="J61" i="6" s="1"/>
  <c r="G61" i="6"/>
  <c r="H61" i="6"/>
  <c r="I61" i="6"/>
  <c r="M61" i="6"/>
  <c r="C62" i="6"/>
  <c r="F62" i="6"/>
  <c r="G62" i="6"/>
  <c r="M62" i="6"/>
  <c r="C63" i="6"/>
  <c r="D63" i="6"/>
  <c r="D75" i="6" s="1"/>
  <c r="E63" i="6"/>
  <c r="E75" i="6" s="1"/>
  <c r="G63" i="6"/>
  <c r="H63" i="6"/>
  <c r="I63" i="6"/>
  <c r="M63" i="6"/>
  <c r="M75" i="6" s="1"/>
  <c r="N75" i="6" s="1"/>
  <c r="J75" i="6" s="1"/>
  <c r="C66" i="6"/>
  <c r="F66" i="6"/>
  <c r="G66" i="6"/>
  <c r="H66" i="6"/>
  <c r="I66" i="6"/>
  <c r="M66" i="6"/>
  <c r="N66" i="6" s="1"/>
  <c r="J66" i="6" s="1"/>
  <c r="C67" i="6"/>
  <c r="F67" i="6"/>
  <c r="G67" i="6"/>
  <c r="H67" i="6"/>
  <c r="I67" i="6"/>
  <c r="M67" i="6"/>
  <c r="N67" i="6" s="1"/>
  <c r="J67" i="6" s="1"/>
  <c r="C68" i="6"/>
  <c r="F68" i="6"/>
  <c r="G68" i="6"/>
  <c r="H68" i="6"/>
  <c r="M68" i="6"/>
  <c r="C69" i="6"/>
  <c r="F69" i="6"/>
  <c r="N69" i="6" s="1"/>
  <c r="J69" i="6" s="1"/>
  <c r="G69" i="6"/>
  <c r="H69" i="6"/>
  <c r="I69" i="6"/>
  <c r="C70" i="6"/>
  <c r="F70" i="6"/>
  <c r="M70" i="6"/>
  <c r="C71" i="6"/>
  <c r="D71" i="6"/>
  <c r="E71" i="6"/>
  <c r="F71" i="6"/>
  <c r="G71" i="6"/>
  <c r="H71" i="6"/>
  <c r="I71" i="6"/>
  <c r="M71" i="6"/>
  <c r="N71" i="6"/>
  <c r="J71" i="6" s="1"/>
  <c r="C72" i="6"/>
  <c r="D72" i="6"/>
  <c r="E72" i="6"/>
  <c r="F72" i="6"/>
  <c r="G72" i="6"/>
  <c r="H72" i="6"/>
  <c r="I72" i="6"/>
  <c r="M72" i="6"/>
  <c r="M83" i="6" s="1"/>
  <c r="N72" i="6"/>
  <c r="C73" i="6"/>
  <c r="F73" i="6"/>
  <c r="G73" i="6"/>
  <c r="H73" i="6"/>
  <c r="I73" i="6"/>
  <c r="M73" i="6"/>
  <c r="N73" i="6" s="1"/>
  <c r="J73" i="6" s="1"/>
  <c r="C74" i="6"/>
  <c r="D74" i="6"/>
  <c r="E74" i="6"/>
  <c r="F74" i="6"/>
  <c r="H74" i="6"/>
  <c r="I74" i="6"/>
  <c r="M74" i="6"/>
  <c r="N74" i="6" s="1"/>
  <c r="J74" i="6" s="1"/>
  <c r="C75" i="6"/>
  <c r="C76" i="6" s="1"/>
  <c r="F75" i="6"/>
  <c r="G75" i="6"/>
  <c r="H75" i="6"/>
  <c r="I75" i="6"/>
  <c r="D76" i="6"/>
  <c r="E76" i="6"/>
  <c r="F76" i="6"/>
  <c r="G76" i="6"/>
  <c r="H76" i="6"/>
  <c r="I76" i="6"/>
  <c r="M76" i="6"/>
  <c r="N76" i="6"/>
  <c r="J76" i="6" s="1"/>
  <c r="C80" i="6"/>
  <c r="D80" i="6"/>
  <c r="E80" i="6"/>
  <c r="F80" i="6"/>
  <c r="G80" i="6"/>
  <c r="H80" i="6"/>
  <c r="I80" i="6"/>
  <c r="J80" i="6"/>
  <c r="M80" i="6"/>
  <c r="N80" i="6" s="1"/>
  <c r="C81" i="6"/>
  <c r="D81" i="6"/>
  <c r="E81" i="6"/>
  <c r="F81" i="6"/>
  <c r="G81" i="6"/>
  <c r="H81" i="6"/>
  <c r="I81" i="6"/>
  <c r="M81" i="6"/>
  <c r="N81" i="6" s="1"/>
  <c r="C82" i="6"/>
  <c r="D82" i="6"/>
  <c r="E82" i="6"/>
  <c r="F82" i="6"/>
  <c r="N82" i="6" s="1"/>
  <c r="G82" i="6"/>
  <c r="H82" i="6"/>
  <c r="I82" i="6"/>
  <c r="M82" i="6"/>
  <c r="C83" i="6"/>
  <c r="D83" i="6"/>
  <c r="E83" i="6"/>
  <c r="F83" i="6"/>
  <c r="G83" i="6"/>
  <c r="H83" i="6"/>
  <c r="I83" i="6"/>
  <c r="J83" i="6"/>
  <c r="N83" i="6"/>
  <c r="C7" i="5"/>
  <c r="N7" i="5"/>
  <c r="J7" i="5" s="1"/>
  <c r="C8" i="5"/>
  <c r="N8" i="5"/>
  <c r="J8" i="5" s="1"/>
  <c r="J79" i="5" s="1"/>
  <c r="C9" i="5"/>
  <c r="J9" i="5"/>
  <c r="N9" i="5"/>
  <c r="C10" i="5"/>
  <c r="N10" i="5"/>
  <c r="J10" i="5" s="1"/>
  <c r="C11" i="5"/>
  <c r="N11" i="5"/>
  <c r="J11" i="5" s="1"/>
  <c r="C12" i="5"/>
  <c r="N12" i="5"/>
  <c r="J12" i="5" s="1"/>
  <c r="C13" i="5"/>
  <c r="N13" i="5"/>
  <c r="J13" i="5" s="1"/>
  <c r="J81" i="5" s="1"/>
  <c r="C14" i="5"/>
  <c r="N14" i="5"/>
  <c r="J14" i="5" s="1"/>
  <c r="C15" i="5"/>
  <c r="N15" i="5"/>
  <c r="J15" i="5" s="1"/>
  <c r="C19" i="5"/>
  <c r="F19" i="5"/>
  <c r="G19" i="5"/>
  <c r="H19" i="5"/>
  <c r="I19" i="5"/>
  <c r="M19" i="5"/>
  <c r="N19" i="5" s="1"/>
  <c r="J19" i="5" s="1"/>
  <c r="C20" i="5"/>
  <c r="F20" i="5"/>
  <c r="G20" i="5"/>
  <c r="I20" i="5"/>
  <c r="N20" i="5" s="1"/>
  <c r="J20" i="5" s="1"/>
  <c r="M20" i="5"/>
  <c r="C21" i="5"/>
  <c r="N21" i="5"/>
  <c r="J21" i="5" s="1"/>
  <c r="C22" i="5"/>
  <c r="F22" i="5"/>
  <c r="N22" i="5" s="1"/>
  <c r="J22" i="5" s="1"/>
  <c r="G22" i="5"/>
  <c r="I22" i="5"/>
  <c r="M22" i="5"/>
  <c r="C23" i="5"/>
  <c r="N23" i="5"/>
  <c r="J23" i="5" s="1"/>
  <c r="C27" i="5"/>
  <c r="F27" i="5"/>
  <c r="G27" i="5"/>
  <c r="I27" i="5"/>
  <c r="N27" i="5"/>
  <c r="J27" i="5" s="1"/>
  <c r="C28" i="5"/>
  <c r="F28" i="5"/>
  <c r="N28" i="5" s="1"/>
  <c r="J28" i="5" s="1"/>
  <c r="G28" i="5"/>
  <c r="H28" i="5"/>
  <c r="I28" i="5"/>
  <c r="M28" i="5"/>
  <c r="C29" i="5"/>
  <c r="D29" i="5"/>
  <c r="E29" i="5"/>
  <c r="F29" i="5"/>
  <c r="G29" i="5"/>
  <c r="H29" i="5"/>
  <c r="I29" i="5"/>
  <c r="M29" i="5"/>
  <c r="N29" i="5"/>
  <c r="J29" i="5" s="1"/>
  <c r="C30" i="5"/>
  <c r="F30" i="5"/>
  <c r="G30" i="5"/>
  <c r="H30" i="5"/>
  <c r="I30" i="5"/>
  <c r="M30" i="5"/>
  <c r="N30" i="5"/>
  <c r="J30" i="5" s="1"/>
  <c r="C31" i="5"/>
  <c r="J31" i="5"/>
  <c r="N31" i="5"/>
  <c r="C33" i="5"/>
  <c r="N33" i="5"/>
  <c r="J33" i="5" s="1"/>
  <c r="C34" i="5"/>
  <c r="F34" i="5"/>
  <c r="F61" i="5" s="1"/>
  <c r="N61" i="5" s="1"/>
  <c r="J61" i="5" s="1"/>
  <c r="G34" i="5"/>
  <c r="G61" i="5" s="1"/>
  <c r="H34" i="5"/>
  <c r="I34" i="5"/>
  <c r="M34" i="5"/>
  <c r="C35" i="5"/>
  <c r="N35" i="5"/>
  <c r="J35" i="5" s="1"/>
  <c r="C39" i="5"/>
  <c r="F39" i="5"/>
  <c r="G39" i="5"/>
  <c r="H39" i="5"/>
  <c r="I39" i="5"/>
  <c r="M39" i="5"/>
  <c r="N39" i="5"/>
  <c r="J39" i="5" s="1"/>
  <c r="C40" i="5"/>
  <c r="D40" i="5"/>
  <c r="E40" i="5"/>
  <c r="F40" i="5"/>
  <c r="G40" i="5"/>
  <c r="H40" i="5"/>
  <c r="H49" i="5" s="1"/>
  <c r="I40" i="5"/>
  <c r="I49" i="5" s="1"/>
  <c r="M40" i="5"/>
  <c r="N40" i="5" s="1"/>
  <c r="J40" i="5" s="1"/>
  <c r="C41" i="5"/>
  <c r="F41" i="5"/>
  <c r="G41" i="5"/>
  <c r="H41" i="5"/>
  <c r="I41" i="5"/>
  <c r="M41" i="5"/>
  <c r="N41" i="5" s="1"/>
  <c r="J41" i="5" s="1"/>
  <c r="C42" i="5"/>
  <c r="M42" i="5"/>
  <c r="N42" i="5"/>
  <c r="J42" i="5" s="1"/>
  <c r="C43" i="5"/>
  <c r="F43" i="5"/>
  <c r="N43" i="5" s="1"/>
  <c r="J43" i="5" s="1"/>
  <c r="G43" i="5"/>
  <c r="I43" i="5"/>
  <c r="M43" i="5"/>
  <c r="C44" i="5"/>
  <c r="D44" i="5"/>
  <c r="E44" i="5"/>
  <c r="F44" i="5"/>
  <c r="G44" i="5"/>
  <c r="H44" i="5"/>
  <c r="I44" i="5"/>
  <c r="M44" i="5"/>
  <c r="N44" i="5"/>
  <c r="J44" i="5" s="1"/>
  <c r="C48" i="5"/>
  <c r="D48" i="5"/>
  <c r="E48" i="5"/>
  <c r="F48" i="5"/>
  <c r="G48" i="5"/>
  <c r="H48" i="5"/>
  <c r="I48" i="5"/>
  <c r="M48" i="5"/>
  <c r="N48" i="5" s="1"/>
  <c r="J48" i="5" s="1"/>
  <c r="C49" i="5"/>
  <c r="F49" i="5"/>
  <c r="G49" i="5"/>
  <c r="M49" i="5"/>
  <c r="N49" i="5" s="1"/>
  <c r="J49" i="5" s="1"/>
  <c r="C50" i="5"/>
  <c r="F50" i="5"/>
  <c r="G50" i="5"/>
  <c r="H50" i="5"/>
  <c r="I50" i="5"/>
  <c r="M50" i="5"/>
  <c r="N50" i="5" s="1"/>
  <c r="J50" i="5" s="1"/>
  <c r="C51" i="5"/>
  <c r="F51" i="5"/>
  <c r="G51" i="5"/>
  <c r="H51" i="5"/>
  <c r="I51" i="5"/>
  <c r="M51" i="5"/>
  <c r="N51" i="5" s="1"/>
  <c r="J51" i="5" s="1"/>
  <c r="C52" i="5"/>
  <c r="M52" i="5"/>
  <c r="N52" i="5"/>
  <c r="J52" i="5" s="1"/>
  <c r="C53" i="5"/>
  <c r="G53" i="5"/>
  <c r="H53" i="5"/>
  <c r="I53" i="5"/>
  <c r="N53" i="5" s="1"/>
  <c r="J53" i="5" s="1"/>
  <c r="K53" i="5"/>
  <c r="M53" i="5"/>
  <c r="C54" i="5"/>
  <c r="G54" i="5"/>
  <c r="G69" i="5" s="1"/>
  <c r="H54" i="5"/>
  <c r="H69" i="5" s="1"/>
  <c r="I54" i="5"/>
  <c r="M54" i="5"/>
  <c r="C55" i="5"/>
  <c r="D55" i="5"/>
  <c r="E55" i="5"/>
  <c r="F55" i="5"/>
  <c r="G55" i="5"/>
  <c r="H55" i="5"/>
  <c r="I55" i="5"/>
  <c r="M55" i="5"/>
  <c r="N55" i="5"/>
  <c r="J55" i="5" s="1"/>
  <c r="C60" i="5"/>
  <c r="F60" i="5"/>
  <c r="G60" i="5"/>
  <c r="H60" i="5"/>
  <c r="I60" i="5"/>
  <c r="M60" i="5"/>
  <c r="N60" i="5"/>
  <c r="J60" i="5" s="1"/>
  <c r="C61" i="5"/>
  <c r="C62" i="5" s="1"/>
  <c r="H61" i="5"/>
  <c r="I61" i="5"/>
  <c r="M61" i="5"/>
  <c r="D62" i="5"/>
  <c r="E62" i="5"/>
  <c r="G62" i="5"/>
  <c r="H62" i="5"/>
  <c r="I62" i="5"/>
  <c r="M62" i="5"/>
  <c r="M74" i="5" s="1"/>
  <c r="N74" i="5" s="1"/>
  <c r="J74" i="5" s="1"/>
  <c r="N62" i="5"/>
  <c r="J62" i="5" s="1"/>
  <c r="C65" i="5"/>
  <c r="F65" i="5"/>
  <c r="G65" i="5"/>
  <c r="H65" i="5"/>
  <c r="I65" i="5"/>
  <c r="M65" i="5"/>
  <c r="N65" i="5"/>
  <c r="J65" i="5" s="1"/>
  <c r="C66" i="5"/>
  <c r="F66" i="5"/>
  <c r="G66" i="5"/>
  <c r="H66" i="5"/>
  <c r="I66" i="5"/>
  <c r="M66" i="5"/>
  <c r="N66" i="5"/>
  <c r="J66" i="5" s="1"/>
  <c r="C67" i="5"/>
  <c r="H67" i="5"/>
  <c r="I67" i="5"/>
  <c r="M67" i="5"/>
  <c r="C68" i="5"/>
  <c r="F68" i="5"/>
  <c r="G68" i="5"/>
  <c r="H68" i="5"/>
  <c r="I68" i="5"/>
  <c r="N68" i="5"/>
  <c r="J68" i="5" s="1"/>
  <c r="C69" i="5"/>
  <c r="I69" i="5"/>
  <c r="M69" i="5"/>
  <c r="C70" i="5"/>
  <c r="D70" i="5"/>
  <c r="E70" i="5"/>
  <c r="F70" i="5"/>
  <c r="G70" i="5"/>
  <c r="H70" i="5"/>
  <c r="I70" i="5"/>
  <c r="M70" i="5"/>
  <c r="N70" i="5" s="1"/>
  <c r="J70" i="5" s="1"/>
  <c r="C71" i="5"/>
  <c r="D71" i="5"/>
  <c r="E71" i="5"/>
  <c r="F71" i="5"/>
  <c r="G71" i="5"/>
  <c r="G82" i="5" s="1"/>
  <c r="H71" i="5"/>
  <c r="I71" i="5"/>
  <c r="I82" i="5" s="1"/>
  <c r="M71" i="5"/>
  <c r="N71" i="5"/>
  <c r="C72" i="5"/>
  <c r="F72" i="5"/>
  <c r="G72" i="5"/>
  <c r="H72" i="5"/>
  <c r="I72" i="5"/>
  <c r="N72" i="5" s="1"/>
  <c r="J72" i="5" s="1"/>
  <c r="M72" i="5"/>
  <c r="C73" i="5"/>
  <c r="D73" i="5"/>
  <c r="E73" i="5"/>
  <c r="G73" i="5"/>
  <c r="H73" i="5"/>
  <c r="I73" i="5"/>
  <c r="M73" i="5"/>
  <c r="C74" i="5"/>
  <c r="D74" i="5"/>
  <c r="E74" i="5"/>
  <c r="F74" i="5"/>
  <c r="G74" i="5"/>
  <c r="H74" i="5"/>
  <c r="I74" i="5"/>
  <c r="C75" i="5"/>
  <c r="D75" i="5"/>
  <c r="E75" i="5"/>
  <c r="F75" i="5"/>
  <c r="G75" i="5"/>
  <c r="H75" i="5"/>
  <c r="I75" i="5"/>
  <c r="M75" i="5"/>
  <c r="N75" i="5" s="1"/>
  <c r="J75" i="5" s="1"/>
  <c r="C79" i="5"/>
  <c r="D79" i="5"/>
  <c r="E79" i="5"/>
  <c r="F79" i="5"/>
  <c r="G79" i="5"/>
  <c r="H79" i="5"/>
  <c r="I79" i="5"/>
  <c r="N79" i="5" s="1"/>
  <c r="M79" i="5"/>
  <c r="C80" i="5"/>
  <c r="D80" i="5"/>
  <c r="E80" i="5"/>
  <c r="F80" i="5"/>
  <c r="N80" i="5" s="1"/>
  <c r="G80" i="5"/>
  <c r="H80" i="5"/>
  <c r="I80" i="5"/>
  <c r="M80" i="5"/>
  <c r="C81" i="5"/>
  <c r="D81" i="5"/>
  <c r="E81" i="5"/>
  <c r="F81" i="5"/>
  <c r="G81" i="5"/>
  <c r="H81" i="5"/>
  <c r="I81" i="5"/>
  <c r="M81" i="5"/>
  <c r="N81" i="5"/>
  <c r="C82" i="5"/>
  <c r="D82" i="5"/>
  <c r="E82" i="5"/>
  <c r="F82" i="5"/>
  <c r="H82" i="5"/>
  <c r="J82" i="5"/>
  <c r="M82" i="5"/>
  <c r="N82" i="5"/>
  <c r="C7" i="4"/>
  <c r="N7" i="4"/>
  <c r="J7" i="4" s="1"/>
  <c r="C8" i="4"/>
  <c r="J8" i="4"/>
  <c r="J83" i="4" s="1"/>
  <c r="N8" i="4"/>
  <c r="C9" i="4"/>
  <c r="J9" i="4"/>
  <c r="N9" i="4"/>
  <c r="C10" i="4"/>
  <c r="N10" i="4"/>
  <c r="J10" i="4" s="1"/>
  <c r="C11" i="4"/>
  <c r="J11" i="4"/>
  <c r="N11" i="4"/>
  <c r="C12" i="4"/>
  <c r="J12" i="4"/>
  <c r="N12" i="4"/>
  <c r="C13" i="4"/>
  <c r="N13" i="4"/>
  <c r="J13" i="4" s="1"/>
  <c r="J85" i="4" s="1"/>
  <c r="C14" i="4"/>
  <c r="N14" i="4"/>
  <c r="J14" i="4" s="1"/>
  <c r="C15" i="4"/>
  <c r="N15" i="4"/>
  <c r="J15" i="4" s="1"/>
  <c r="C19" i="4"/>
  <c r="F19" i="4"/>
  <c r="G19" i="4"/>
  <c r="H19" i="4"/>
  <c r="I19" i="4"/>
  <c r="M19" i="4"/>
  <c r="N19" i="4" s="1"/>
  <c r="J19" i="4" s="1"/>
  <c r="C20" i="4"/>
  <c r="F20" i="4"/>
  <c r="G20" i="4"/>
  <c r="I20" i="4"/>
  <c r="M20" i="4"/>
  <c r="N20" i="4" s="1"/>
  <c r="J20" i="4" s="1"/>
  <c r="C21" i="4"/>
  <c r="N21" i="4"/>
  <c r="J21" i="4" s="1"/>
  <c r="C22" i="4"/>
  <c r="F22" i="4"/>
  <c r="N22" i="4" s="1"/>
  <c r="J22" i="4" s="1"/>
  <c r="G22" i="4"/>
  <c r="I22" i="4"/>
  <c r="M22" i="4"/>
  <c r="C23" i="4"/>
  <c r="J23" i="4"/>
  <c r="N23" i="4"/>
  <c r="C27" i="4"/>
  <c r="F27" i="4"/>
  <c r="G27" i="4"/>
  <c r="I27" i="4"/>
  <c r="N27" i="4"/>
  <c r="J27" i="4" s="1"/>
  <c r="C28" i="4"/>
  <c r="F28" i="4"/>
  <c r="G28" i="4"/>
  <c r="H28" i="4"/>
  <c r="I28" i="4"/>
  <c r="M28" i="4"/>
  <c r="N28" i="4"/>
  <c r="J28" i="4" s="1"/>
  <c r="C29" i="4"/>
  <c r="D29" i="4"/>
  <c r="E29" i="4"/>
  <c r="F29" i="4"/>
  <c r="G29" i="4"/>
  <c r="H29" i="4"/>
  <c r="I29" i="4"/>
  <c r="M29" i="4"/>
  <c r="N29" i="4" s="1"/>
  <c r="J29" i="4" s="1"/>
  <c r="C30" i="4"/>
  <c r="F30" i="4"/>
  <c r="G30" i="4"/>
  <c r="H30" i="4"/>
  <c r="I30" i="4"/>
  <c r="M30" i="4"/>
  <c r="N30" i="4" s="1"/>
  <c r="J30" i="4" s="1"/>
  <c r="C31" i="4"/>
  <c r="J31" i="4"/>
  <c r="N31" i="4"/>
  <c r="C36" i="4"/>
  <c r="N36" i="4"/>
  <c r="J36" i="4" s="1"/>
  <c r="J86" i="4" s="1"/>
  <c r="C37" i="4"/>
  <c r="N37" i="4"/>
  <c r="J37" i="4" s="1"/>
  <c r="C38" i="4"/>
  <c r="F38" i="4"/>
  <c r="G38" i="4"/>
  <c r="H38" i="4"/>
  <c r="I38" i="4"/>
  <c r="M38" i="4"/>
  <c r="M65" i="4" s="1"/>
  <c r="N65" i="4" s="1"/>
  <c r="J65" i="4" s="1"/>
  <c r="N38" i="4"/>
  <c r="J38" i="4" s="1"/>
  <c r="C39" i="4"/>
  <c r="N39" i="4"/>
  <c r="J39" i="4" s="1"/>
  <c r="C43" i="4"/>
  <c r="F43" i="4"/>
  <c r="G43" i="4"/>
  <c r="H43" i="4"/>
  <c r="I43" i="4"/>
  <c r="N43" i="4" s="1"/>
  <c r="J43" i="4" s="1"/>
  <c r="M43" i="4"/>
  <c r="C44" i="4"/>
  <c r="D44" i="4"/>
  <c r="E44" i="4"/>
  <c r="F44" i="4"/>
  <c r="G44" i="4"/>
  <c r="G53" i="4" s="1"/>
  <c r="H44" i="4"/>
  <c r="I44" i="4"/>
  <c r="M44" i="4"/>
  <c r="N44" i="4"/>
  <c r="J44" i="4" s="1"/>
  <c r="C45" i="4"/>
  <c r="F45" i="4"/>
  <c r="G45" i="4"/>
  <c r="H45" i="4"/>
  <c r="I45" i="4"/>
  <c r="M45" i="4"/>
  <c r="N45" i="4"/>
  <c r="J45" i="4" s="1"/>
  <c r="C46" i="4"/>
  <c r="M46" i="4"/>
  <c r="N46" i="4" s="1"/>
  <c r="J46" i="4" s="1"/>
  <c r="C47" i="4"/>
  <c r="F47" i="4"/>
  <c r="F58" i="4" s="1"/>
  <c r="G47" i="4"/>
  <c r="I47" i="4"/>
  <c r="M47" i="4"/>
  <c r="M73" i="4" s="1"/>
  <c r="N47" i="4"/>
  <c r="J47" i="4" s="1"/>
  <c r="C48" i="4"/>
  <c r="D48" i="4"/>
  <c r="E48" i="4"/>
  <c r="F48" i="4"/>
  <c r="G48" i="4"/>
  <c r="H48" i="4"/>
  <c r="I48" i="4"/>
  <c r="M48" i="4"/>
  <c r="N48" i="4" s="1"/>
  <c r="J48" i="4" s="1"/>
  <c r="C52" i="4"/>
  <c r="D52" i="4"/>
  <c r="E52" i="4"/>
  <c r="F52" i="4"/>
  <c r="G52" i="4"/>
  <c r="H52" i="4"/>
  <c r="I52" i="4"/>
  <c r="M52" i="4"/>
  <c r="N52" i="4" s="1"/>
  <c r="J52" i="4" s="1"/>
  <c r="C53" i="4"/>
  <c r="F53" i="4"/>
  <c r="H53" i="4"/>
  <c r="I53" i="4"/>
  <c r="M53" i="4"/>
  <c r="N53" i="4" s="1"/>
  <c r="J53" i="4" s="1"/>
  <c r="C54" i="4"/>
  <c r="F54" i="4"/>
  <c r="G54" i="4"/>
  <c r="H54" i="4"/>
  <c r="I54" i="4"/>
  <c r="M54" i="4"/>
  <c r="N54" i="4" s="1"/>
  <c r="J54" i="4" s="1"/>
  <c r="C55" i="4"/>
  <c r="F55" i="4"/>
  <c r="G55" i="4"/>
  <c r="H55" i="4"/>
  <c r="I55" i="4"/>
  <c r="M55" i="4"/>
  <c r="N55" i="4" s="1"/>
  <c r="J55" i="4" s="1"/>
  <c r="C56" i="4"/>
  <c r="C57" i="4"/>
  <c r="G57" i="4"/>
  <c r="H57" i="4"/>
  <c r="I57" i="4"/>
  <c r="K57" i="4"/>
  <c r="M57" i="4"/>
  <c r="N57" i="4"/>
  <c r="J57" i="4" s="1"/>
  <c r="C58" i="4"/>
  <c r="G58" i="4"/>
  <c r="H58" i="4"/>
  <c r="I58" i="4"/>
  <c r="M58" i="4"/>
  <c r="C59" i="4"/>
  <c r="D59" i="4"/>
  <c r="E59" i="4"/>
  <c r="F59" i="4"/>
  <c r="G59" i="4"/>
  <c r="H59" i="4"/>
  <c r="I59" i="4"/>
  <c r="M59" i="4"/>
  <c r="N59" i="4" s="1"/>
  <c r="J59" i="4" s="1"/>
  <c r="C64" i="4"/>
  <c r="F64" i="4"/>
  <c r="G64" i="4"/>
  <c r="H64" i="4"/>
  <c r="I64" i="4"/>
  <c r="M64" i="4"/>
  <c r="N64" i="4" s="1"/>
  <c r="J64" i="4" s="1"/>
  <c r="C65" i="4"/>
  <c r="F65" i="4"/>
  <c r="G65" i="4"/>
  <c r="H65" i="4"/>
  <c r="I65" i="4"/>
  <c r="C66" i="4"/>
  <c r="D66" i="4"/>
  <c r="E66" i="4"/>
  <c r="E78" i="4" s="1"/>
  <c r="G66" i="4"/>
  <c r="H66" i="4"/>
  <c r="I66" i="4"/>
  <c r="N66" i="4" s="1"/>
  <c r="J66" i="4" s="1"/>
  <c r="M66" i="4"/>
  <c r="C69" i="4"/>
  <c r="F69" i="4"/>
  <c r="G69" i="4"/>
  <c r="H69" i="4"/>
  <c r="I69" i="4"/>
  <c r="N69" i="4" s="1"/>
  <c r="J69" i="4" s="1"/>
  <c r="M69" i="4"/>
  <c r="C70" i="4"/>
  <c r="F70" i="4"/>
  <c r="G70" i="4"/>
  <c r="H70" i="4"/>
  <c r="I70" i="4"/>
  <c r="N70" i="4" s="1"/>
  <c r="J70" i="4" s="1"/>
  <c r="M70" i="4"/>
  <c r="C71" i="4"/>
  <c r="F71" i="4"/>
  <c r="G71" i="4"/>
  <c r="H71" i="4"/>
  <c r="I71" i="4"/>
  <c r="C72" i="4"/>
  <c r="F72" i="4"/>
  <c r="G72" i="4"/>
  <c r="H72" i="4"/>
  <c r="I72" i="4"/>
  <c r="N72" i="4" s="1"/>
  <c r="J72" i="4" s="1"/>
  <c r="C73" i="4"/>
  <c r="G73" i="4"/>
  <c r="H73" i="4"/>
  <c r="I73" i="4"/>
  <c r="C74" i="4"/>
  <c r="D74" i="4"/>
  <c r="E74" i="4"/>
  <c r="F74" i="4"/>
  <c r="G74" i="4"/>
  <c r="H74" i="4"/>
  <c r="I74" i="4"/>
  <c r="M74" i="4"/>
  <c r="N74" i="4" s="1"/>
  <c r="J74" i="4" s="1"/>
  <c r="C75" i="4"/>
  <c r="D75" i="4"/>
  <c r="D86" i="4" s="1"/>
  <c r="E75" i="4"/>
  <c r="F75" i="4"/>
  <c r="F86" i="4" s="1"/>
  <c r="G75" i="4"/>
  <c r="H75" i="4"/>
  <c r="I75" i="4"/>
  <c r="J75" i="4"/>
  <c r="M75" i="4"/>
  <c r="M86" i="4" s="1"/>
  <c r="N75" i="4"/>
  <c r="C76" i="4"/>
  <c r="F76" i="4"/>
  <c r="N76" i="4" s="1"/>
  <c r="J76" i="4" s="1"/>
  <c r="G76" i="4"/>
  <c r="H76" i="4"/>
  <c r="I76" i="4"/>
  <c r="M76" i="4"/>
  <c r="C77" i="4"/>
  <c r="C78" i="4" s="1"/>
  <c r="C79" i="4" s="1"/>
  <c r="D77" i="4"/>
  <c r="E77" i="4"/>
  <c r="G77" i="4"/>
  <c r="H77" i="4"/>
  <c r="I77" i="4"/>
  <c r="M77" i="4"/>
  <c r="D78" i="4"/>
  <c r="F78" i="4"/>
  <c r="G78" i="4"/>
  <c r="H78" i="4"/>
  <c r="M78" i="4"/>
  <c r="D79" i="4"/>
  <c r="E79" i="4"/>
  <c r="F79" i="4"/>
  <c r="N79" i="4" s="1"/>
  <c r="J79" i="4" s="1"/>
  <c r="G79" i="4"/>
  <c r="H79" i="4"/>
  <c r="I79" i="4"/>
  <c r="M79" i="4"/>
  <c r="C83" i="4"/>
  <c r="D83" i="4"/>
  <c r="E83" i="4"/>
  <c r="F83" i="4"/>
  <c r="N83" i="4" s="1"/>
  <c r="G83" i="4"/>
  <c r="H83" i="4"/>
  <c r="I83" i="4"/>
  <c r="M83" i="4"/>
  <c r="C84" i="4"/>
  <c r="D84" i="4"/>
  <c r="E84" i="4"/>
  <c r="F84" i="4"/>
  <c r="G84" i="4"/>
  <c r="H84" i="4"/>
  <c r="I84" i="4"/>
  <c r="J84" i="4"/>
  <c r="C85" i="4"/>
  <c r="D85" i="4"/>
  <c r="E85" i="4"/>
  <c r="F85" i="4"/>
  <c r="G85" i="4"/>
  <c r="H85" i="4"/>
  <c r="I85" i="4"/>
  <c r="N85" i="4" s="1"/>
  <c r="M85" i="4"/>
  <c r="C86" i="4"/>
  <c r="E86" i="4"/>
  <c r="G86" i="4"/>
  <c r="H86" i="4"/>
  <c r="I86" i="4"/>
  <c r="C7" i="3"/>
  <c r="N7" i="3"/>
  <c r="J7" i="3" s="1"/>
  <c r="C8" i="3"/>
  <c r="N8" i="3"/>
  <c r="J8" i="3" s="1"/>
  <c r="J83" i="3" s="1"/>
  <c r="C9" i="3"/>
  <c r="J9" i="3"/>
  <c r="N9" i="3"/>
  <c r="C10" i="3"/>
  <c r="N10" i="3"/>
  <c r="J10" i="3" s="1"/>
  <c r="C11" i="3"/>
  <c r="N11" i="3"/>
  <c r="J11" i="3" s="1"/>
  <c r="C12" i="3"/>
  <c r="N12" i="3"/>
  <c r="J12" i="3" s="1"/>
  <c r="C13" i="3"/>
  <c r="N13" i="3"/>
  <c r="J13" i="3" s="1"/>
  <c r="J85" i="3" s="1"/>
  <c r="C14" i="3"/>
  <c r="N14" i="3"/>
  <c r="J14" i="3" s="1"/>
  <c r="C15" i="3"/>
  <c r="N15" i="3"/>
  <c r="J15" i="3" s="1"/>
  <c r="C19" i="3"/>
  <c r="F19" i="3"/>
  <c r="G19" i="3"/>
  <c r="H19" i="3"/>
  <c r="I19" i="3"/>
  <c r="M19" i="3"/>
  <c r="N19" i="3" s="1"/>
  <c r="J19" i="3" s="1"/>
  <c r="C20" i="3"/>
  <c r="F20" i="3"/>
  <c r="G20" i="3"/>
  <c r="I20" i="3"/>
  <c r="N20" i="3" s="1"/>
  <c r="J20" i="3" s="1"/>
  <c r="M20" i="3"/>
  <c r="C21" i="3"/>
  <c r="N21" i="3"/>
  <c r="J21" i="3" s="1"/>
  <c r="C22" i="3"/>
  <c r="F22" i="3"/>
  <c r="N22" i="3" s="1"/>
  <c r="J22" i="3" s="1"/>
  <c r="G22" i="3"/>
  <c r="I22" i="3"/>
  <c r="M22" i="3"/>
  <c r="C23" i="3"/>
  <c r="N23" i="3"/>
  <c r="J23" i="3" s="1"/>
  <c r="C27" i="3"/>
  <c r="F27" i="3"/>
  <c r="G27" i="3"/>
  <c r="I27" i="3"/>
  <c r="N27" i="3"/>
  <c r="J27" i="3" s="1"/>
  <c r="C28" i="3"/>
  <c r="F28" i="3"/>
  <c r="N28" i="3" s="1"/>
  <c r="J28" i="3" s="1"/>
  <c r="G28" i="3"/>
  <c r="H28" i="3"/>
  <c r="I28" i="3"/>
  <c r="M28" i="3"/>
  <c r="C29" i="3"/>
  <c r="D29" i="3"/>
  <c r="E29" i="3"/>
  <c r="F29" i="3"/>
  <c r="G29" i="3"/>
  <c r="H29" i="3"/>
  <c r="I29" i="3"/>
  <c r="M29" i="3"/>
  <c r="N29" i="3"/>
  <c r="J29" i="3" s="1"/>
  <c r="C30" i="3"/>
  <c r="F30" i="3"/>
  <c r="G30" i="3"/>
  <c r="H30" i="3"/>
  <c r="I30" i="3"/>
  <c r="M30" i="3"/>
  <c r="N30" i="3"/>
  <c r="J30" i="3" s="1"/>
  <c r="C31" i="3"/>
  <c r="J31" i="3"/>
  <c r="N31" i="3"/>
  <c r="C36" i="3"/>
  <c r="N36" i="3"/>
  <c r="J36" i="3" s="1"/>
  <c r="J86" i="3" s="1"/>
  <c r="C37" i="3"/>
  <c r="N37" i="3"/>
  <c r="J37" i="3" s="1"/>
  <c r="C38" i="3"/>
  <c r="F38" i="3"/>
  <c r="G38" i="3"/>
  <c r="H38" i="3"/>
  <c r="I38" i="3"/>
  <c r="M38" i="3"/>
  <c r="M65" i="3" s="1"/>
  <c r="N65" i="3" s="1"/>
  <c r="J65" i="3" s="1"/>
  <c r="N38" i="3"/>
  <c r="J38" i="3" s="1"/>
  <c r="C39" i="3"/>
  <c r="N39" i="3"/>
  <c r="J39" i="3" s="1"/>
  <c r="C43" i="3"/>
  <c r="F43" i="3"/>
  <c r="G43" i="3"/>
  <c r="H43" i="3"/>
  <c r="I43" i="3"/>
  <c r="N43" i="3" s="1"/>
  <c r="J43" i="3" s="1"/>
  <c r="M43" i="3"/>
  <c r="C44" i="3"/>
  <c r="D44" i="3"/>
  <c r="E44" i="3"/>
  <c r="F44" i="3"/>
  <c r="F53" i="3" s="1"/>
  <c r="G44" i="3"/>
  <c r="G53" i="3" s="1"/>
  <c r="H44" i="3"/>
  <c r="I44" i="3"/>
  <c r="M44" i="3"/>
  <c r="C45" i="3"/>
  <c r="F45" i="3"/>
  <c r="N45" i="3" s="1"/>
  <c r="J45" i="3" s="1"/>
  <c r="G45" i="3"/>
  <c r="H45" i="3"/>
  <c r="I45" i="3"/>
  <c r="M45" i="3"/>
  <c r="C46" i="3"/>
  <c r="M46" i="3"/>
  <c r="N46" i="3" s="1"/>
  <c r="J46" i="3" s="1"/>
  <c r="C47" i="3"/>
  <c r="F47" i="3"/>
  <c r="G47" i="3"/>
  <c r="I47" i="3"/>
  <c r="M47" i="3"/>
  <c r="M73" i="3" s="1"/>
  <c r="N73" i="3" s="1"/>
  <c r="J73" i="3" s="1"/>
  <c r="N47" i="3"/>
  <c r="J47" i="3" s="1"/>
  <c r="C48" i="3"/>
  <c r="D48" i="3"/>
  <c r="E48" i="3"/>
  <c r="F48" i="3"/>
  <c r="G48" i="3"/>
  <c r="H48" i="3"/>
  <c r="I48" i="3"/>
  <c r="M48" i="3"/>
  <c r="N48" i="3" s="1"/>
  <c r="J48" i="3" s="1"/>
  <c r="C52" i="3"/>
  <c r="D52" i="3"/>
  <c r="E52" i="3"/>
  <c r="F52" i="3"/>
  <c r="G52" i="3"/>
  <c r="H52" i="3"/>
  <c r="I52" i="3"/>
  <c r="M52" i="3"/>
  <c r="N52" i="3" s="1"/>
  <c r="J52" i="3" s="1"/>
  <c r="C53" i="3"/>
  <c r="H53" i="3"/>
  <c r="I53" i="3"/>
  <c r="M53" i="3"/>
  <c r="C54" i="3"/>
  <c r="F54" i="3"/>
  <c r="G54" i="3"/>
  <c r="H54" i="3"/>
  <c r="I54" i="3"/>
  <c r="M54" i="3"/>
  <c r="N54" i="3" s="1"/>
  <c r="J54" i="3" s="1"/>
  <c r="C55" i="3"/>
  <c r="F55" i="3"/>
  <c r="G55" i="3"/>
  <c r="H55" i="3"/>
  <c r="I55" i="3"/>
  <c r="M55" i="3"/>
  <c r="N55" i="3" s="1"/>
  <c r="J55" i="3" s="1"/>
  <c r="C56" i="3"/>
  <c r="C57" i="3"/>
  <c r="G57" i="3"/>
  <c r="H57" i="3"/>
  <c r="I57" i="3"/>
  <c r="K57" i="3"/>
  <c r="M57" i="3"/>
  <c r="N57" i="3"/>
  <c r="J57" i="3" s="1"/>
  <c r="C58" i="3"/>
  <c r="F58" i="3"/>
  <c r="G58" i="3"/>
  <c r="H58" i="3"/>
  <c r="I58" i="3"/>
  <c r="M58" i="3"/>
  <c r="N58" i="3"/>
  <c r="J58" i="3" s="1"/>
  <c r="C59" i="3"/>
  <c r="D59" i="3"/>
  <c r="E59" i="3"/>
  <c r="F59" i="3"/>
  <c r="G59" i="3"/>
  <c r="H59" i="3"/>
  <c r="I59" i="3"/>
  <c r="M59" i="3"/>
  <c r="N59" i="3" s="1"/>
  <c r="J59" i="3" s="1"/>
  <c r="C64" i="3"/>
  <c r="F64" i="3"/>
  <c r="G64" i="3"/>
  <c r="H64" i="3"/>
  <c r="I64" i="3"/>
  <c r="M64" i="3"/>
  <c r="N64" i="3" s="1"/>
  <c r="J64" i="3" s="1"/>
  <c r="C65" i="3"/>
  <c r="F65" i="3"/>
  <c r="G65" i="3"/>
  <c r="H65" i="3"/>
  <c r="I65" i="3"/>
  <c r="C66" i="3"/>
  <c r="D66" i="3"/>
  <c r="E66" i="3"/>
  <c r="G66" i="3"/>
  <c r="G78" i="3" s="1"/>
  <c r="H66" i="3"/>
  <c r="I66" i="3"/>
  <c r="I78" i="3" s="1"/>
  <c r="N78" i="3" s="1"/>
  <c r="J78" i="3" s="1"/>
  <c r="M66" i="3"/>
  <c r="C69" i="3"/>
  <c r="F69" i="3"/>
  <c r="G69" i="3"/>
  <c r="H69" i="3"/>
  <c r="I69" i="3"/>
  <c r="N69" i="3" s="1"/>
  <c r="J69" i="3" s="1"/>
  <c r="M69" i="3"/>
  <c r="C70" i="3"/>
  <c r="F70" i="3"/>
  <c r="G70" i="3"/>
  <c r="H70" i="3"/>
  <c r="I70" i="3"/>
  <c r="N70" i="3" s="1"/>
  <c r="J70" i="3" s="1"/>
  <c r="M70" i="3"/>
  <c r="C71" i="3"/>
  <c r="F71" i="3"/>
  <c r="G71" i="3"/>
  <c r="H71" i="3"/>
  <c r="I71" i="3"/>
  <c r="C72" i="3"/>
  <c r="F72" i="3"/>
  <c r="G72" i="3"/>
  <c r="H72" i="3"/>
  <c r="I72" i="3"/>
  <c r="N72" i="3" s="1"/>
  <c r="J72" i="3" s="1"/>
  <c r="C73" i="3"/>
  <c r="F73" i="3"/>
  <c r="G73" i="3"/>
  <c r="H73" i="3"/>
  <c r="I73" i="3"/>
  <c r="C74" i="3"/>
  <c r="D74" i="3"/>
  <c r="E74" i="3"/>
  <c r="F74" i="3"/>
  <c r="G74" i="3"/>
  <c r="H74" i="3"/>
  <c r="I74" i="3"/>
  <c r="M74" i="3"/>
  <c r="N74" i="3" s="1"/>
  <c r="J74" i="3" s="1"/>
  <c r="C75" i="3"/>
  <c r="D75" i="3"/>
  <c r="D86" i="3" s="1"/>
  <c r="E75" i="3"/>
  <c r="E86" i="3" s="1"/>
  <c r="F75" i="3"/>
  <c r="F86" i="3" s="1"/>
  <c r="G75" i="3"/>
  <c r="H75" i="3"/>
  <c r="I75" i="3"/>
  <c r="M75" i="3"/>
  <c r="N75" i="3"/>
  <c r="C76" i="3"/>
  <c r="F76" i="3"/>
  <c r="N76" i="3" s="1"/>
  <c r="J76" i="3" s="1"/>
  <c r="G76" i="3"/>
  <c r="H76" i="3"/>
  <c r="I76" i="3"/>
  <c r="M76" i="3"/>
  <c r="C77" i="3"/>
  <c r="C78" i="3" s="1"/>
  <c r="C79" i="3" s="1"/>
  <c r="D77" i="3"/>
  <c r="E77" i="3"/>
  <c r="F77" i="3"/>
  <c r="G77" i="3"/>
  <c r="H77" i="3"/>
  <c r="I77" i="3"/>
  <c r="M77" i="3"/>
  <c r="N77" i="3"/>
  <c r="J77" i="3" s="1"/>
  <c r="D78" i="3"/>
  <c r="E78" i="3"/>
  <c r="F78" i="3"/>
  <c r="H78" i="3"/>
  <c r="M78" i="3"/>
  <c r="D79" i="3"/>
  <c r="E79" i="3"/>
  <c r="F79" i="3"/>
  <c r="G79" i="3"/>
  <c r="H79" i="3"/>
  <c r="I79" i="3"/>
  <c r="M79" i="3"/>
  <c r="N79" i="3" s="1"/>
  <c r="J79" i="3" s="1"/>
  <c r="C83" i="3"/>
  <c r="D83" i="3"/>
  <c r="E83" i="3"/>
  <c r="F83" i="3"/>
  <c r="N83" i="3" s="1"/>
  <c r="G83" i="3"/>
  <c r="H83" i="3"/>
  <c r="I83" i="3"/>
  <c r="M83" i="3"/>
  <c r="C84" i="3"/>
  <c r="D84" i="3"/>
  <c r="E84" i="3"/>
  <c r="F84" i="3"/>
  <c r="G84" i="3"/>
  <c r="H84" i="3"/>
  <c r="I84" i="3"/>
  <c r="C85" i="3"/>
  <c r="D85" i="3"/>
  <c r="E85" i="3"/>
  <c r="F85" i="3"/>
  <c r="G85" i="3"/>
  <c r="H85" i="3"/>
  <c r="I85" i="3"/>
  <c r="N85" i="3" s="1"/>
  <c r="M85" i="3"/>
  <c r="C86" i="3"/>
  <c r="G86" i="3"/>
  <c r="H86" i="3"/>
  <c r="I86" i="3"/>
  <c r="M86" i="3"/>
  <c r="N86" i="3"/>
  <c r="C7" i="2"/>
  <c r="N7" i="2"/>
  <c r="J7" i="2" s="1"/>
  <c r="C8" i="2"/>
  <c r="N8" i="2"/>
  <c r="J8" i="2" s="1"/>
  <c r="J83" i="2" s="1"/>
  <c r="C9" i="2"/>
  <c r="N9" i="2"/>
  <c r="J9" i="2" s="1"/>
  <c r="C10" i="2"/>
  <c r="N10" i="2"/>
  <c r="J10" i="2" s="1"/>
  <c r="C11" i="2"/>
  <c r="N11" i="2"/>
  <c r="J11" i="2" s="1"/>
  <c r="C12" i="2"/>
  <c r="J12" i="2"/>
  <c r="N12" i="2"/>
  <c r="C13" i="2"/>
  <c r="J13" i="2"/>
  <c r="J85" i="2" s="1"/>
  <c r="N13" i="2"/>
  <c r="C14" i="2"/>
  <c r="J14" i="2"/>
  <c r="N14" i="2"/>
  <c r="C15" i="2"/>
  <c r="N15" i="2"/>
  <c r="J15" i="2" s="1"/>
  <c r="C19" i="2"/>
  <c r="F19" i="2"/>
  <c r="N19" i="2" s="1"/>
  <c r="J19" i="2" s="1"/>
  <c r="G19" i="2"/>
  <c r="H19" i="2"/>
  <c r="I19" i="2"/>
  <c r="M19" i="2"/>
  <c r="C20" i="2"/>
  <c r="F20" i="2"/>
  <c r="G20" i="2"/>
  <c r="I20" i="2"/>
  <c r="M20" i="2"/>
  <c r="N20" i="2" s="1"/>
  <c r="J20" i="2" s="1"/>
  <c r="C21" i="2"/>
  <c r="N21" i="2"/>
  <c r="J21" i="2" s="1"/>
  <c r="C22" i="2"/>
  <c r="F22" i="2"/>
  <c r="N22" i="2" s="1"/>
  <c r="J22" i="2" s="1"/>
  <c r="G22" i="2"/>
  <c r="I22" i="2"/>
  <c r="M22" i="2"/>
  <c r="C23" i="2"/>
  <c r="N23" i="2"/>
  <c r="J23" i="2" s="1"/>
  <c r="C27" i="2"/>
  <c r="F27" i="2"/>
  <c r="G27" i="2"/>
  <c r="I27" i="2"/>
  <c r="N27" i="2"/>
  <c r="J27" i="2" s="1"/>
  <c r="C28" i="2"/>
  <c r="F28" i="2"/>
  <c r="N28" i="2" s="1"/>
  <c r="J28" i="2" s="1"/>
  <c r="G28" i="2"/>
  <c r="H28" i="2"/>
  <c r="I28" i="2"/>
  <c r="M28" i="2"/>
  <c r="C29" i="2"/>
  <c r="D29" i="2"/>
  <c r="E29" i="2"/>
  <c r="F29" i="2"/>
  <c r="G29" i="2"/>
  <c r="H29" i="2"/>
  <c r="I29" i="2"/>
  <c r="M29" i="2"/>
  <c r="N29" i="2"/>
  <c r="J29" i="2" s="1"/>
  <c r="C30" i="2"/>
  <c r="F30" i="2"/>
  <c r="G30" i="2"/>
  <c r="H30" i="2"/>
  <c r="I30" i="2"/>
  <c r="M30" i="2"/>
  <c r="N30" i="2"/>
  <c r="J30" i="2" s="1"/>
  <c r="C31" i="2"/>
  <c r="J31" i="2"/>
  <c r="N31" i="2"/>
  <c r="C36" i="2"/>
  <c r="N36" i="2"/>
  <c r="J36" i="2" s="1"/>
  <c r="J86" i="2" s="1"/>
  <c r="C37" i="2"/>
  <c r="J37" i="2"/>
  <c r="N37" i="2"/>
  <c r="C38" i="2"/>
  <c r="F38" i="2"/>
  <c r="G38" i="2"/>
  <c r="H38" i="2"/>
  <c r="I38" i="2"/>
  <c r="I71" i="2" s="1"/>
  <c r="M38" i="2"/>
  <c r="M65" i="2" s="1"/>
  <c r="N65" i="2" s="1"/>
  <c r="J65" i="2" s="1"/>
  <c r="C39" i="2"/>
  <c r="N39" i="2"/>
  <c r="J39" i="2" s="1"/>
  <c r="C43" i="2"/>
  <c r="C52" i="2" s="1"/>
  <c r="F43" i="2"/>
  <c r="N43" i="2" s="1"/>
  <c r="J43" i="2" s="1"/>
  <c r="G43" i="2"/>
  <c r="H43" i="2"/>
  <c r="I43" i="2"/>
  <c r="M43" i="2"/>
  <c r="C44" i="2"/>
  <c r="D44" i="2"/>
  <c r="E44" i="2"/>
  <c r="F44" i="2"/>
  <c r="F53" i="2" s="1"/>
  <c r="G44" i="2"/>
  <c r="H44" i="2"/>
  <c r="H53" i="2" s="1"/>
  <c r="I44" i="2"/>
  <c r="M44" i="2"/>
  <c r="M53" i="2" s="1"/>
  <c r="C45" i="2"/>
  <c r="F45" i="2"/>
  <c r="N45" i="2" s="1"/>
  <c r="J45" i="2" s="1"/>
  <c r="G45" i="2"/>
  <c r="H45" i="2"/>
  <c r="I45" i="2"/>
  <c r="M45" i="2"/>
  <c r="M55" i="2" s="1"/>
  <c r="N55" i="2" s="1"/>
  <c r="J55" i="2" s="1"/>
  <c r="C46" i="2"/>
  <c r="J46" i="2"/>
  <c r="M46" i="2"/>
  <c r="N46" i="2"/>
  <c r="C47" i="2"/>
  <c r="F47" i="2"/>
  <c r="F58" i="2" s="1"/>
  <c r="G47" i="2"/>
  <c r="G58" i="2" s="1"/>
  <c r="I47" i="2"/>
  <c r="M47" i="2"/>
  <c r="M73" i="2" s="1"/>
  <c r="C48" i="2"/>
  <c r="D48" i="2"/>
  <c r="E48" i="2"/>
  <c r="F48" i="2"/>
  <c r="G48" i="2"/>
  <c r="H48" i="2"/>
  <c r="I48" i="2"/>
  <c r="M48" i="2"/>
  <c r="N48" i="2" s="1"/>
  <c r="J48" i="2" s="1"/>
  <c r="D52" i="2"/>
  <c r="E52" i="2"/>
  <c r="F52" i="2"/>
  <c r="G52" i="2"/>
  <c r="H52" i="2"/>
  <c r="I52" i="2"/>
  <c r="N52" i="2" s="1"/>
  <c r="J52" i="2" s="1"/>
  <c r="M52" i="2"/>
  <c r="C53" i="2"/>
  <c r="G53" i="2"/>
  <c r="I53" i="2"/>
  <c r="C54" i="2"/>
  <c r="F54" i="2"/>
  <c r="G54" i="2"/>
  <c r="H54" i="2"/>
  <c r="I54" i="2"/>
  <c r="N54" i="2" s="1"/>
  <c r="J54" i="2" s="1"/>
  <c r="M54" i="2"/>
  <c r="C55" i="2"/>
  <c r="F55" i="2"/>
  <c r="G55" i="2"/>
  <c r="H55" i="2"/>
  <c r="I55" i="2"/>
  <c r="C56" i="2"/>
  <c r="M56" i="2"/>
  <c r="N56" i="2" s="1"/>
  <c r="J56" i="2" s="1"/>
  <c r="C57" i="2"/>
  <c r="G57" i="2"/>
  <c r="H57" i="2"/>
  <c r="I57" i="2"/>
  <c r="K57" i="2"/>
  <c r="M57" i="2"/>
  <c r="N57" i="2" s="1"/>
  <c r="J57" i="2" s="1"/>
  <c r="C58" i="2"/>
  <c r="H58" i="2"/>
  <c r="I58" i="2"/>
  <c r="M58" i="2"/>
  <c r="C59" i="2"/>
  <c r="D59" i="2"/>
  <c r="E59" i="2"/>
  <c r="F59" i="2"/>
  <c r="G59" i="2"/>
  <c r="H59" i="2"/>
  <c r="I59" i="2"/>
  <c r="M59" i="2"/>
  <c r="N59" i="2" s="1"/>
  <c r="J59" i="2" s="1"/>
  <c r="C64" i="2"/>
  <c r="F64" i="2"/>
  <c r="G64" i="2"/>
  <c r="H64" i="2"/>
  <c r="I64" i="2"/>
  <c r="M64" i="2"/>
  <c r="N64" i="2" s="1"/>
  <c r="J64" i="2" s="1"/>
  <c r="C65" i="2"/>
  <c r="F65" i="2"/>
  <c r="G65" i="2"/>
  <c r="H65" i="2"/>
  <c r="I65" i="2"/>
  <c r="C66" i="2"/>
  <c r="D66" i="2"/>
  <c r="D78" i="2" s="1"/>
  <c r="E66" i="2"/>
  <c r="E78" i="2" s="1"/>
  <c r="G66" i="2"/>
  <c r="G78" i="2" s="1"/>
  <c r="H66" i="2"/>
  <c r="I66" i="2"/>
  <c r="J66" i="2"/>
  <c r="M66" i="2"/>
  <c r="N66" i="2"/>
  <c r="C69" i="2"/>
  <c r="F69" i="2"/>
  <c r="N69" i="2" s="1"/>
  <c r="J69" i="2" s="1"/>
  <c r="G69" i="2"/>
  <c r="H69" i="2"/>
  <c r="I69" i="2"/>
  <c r="M69" i="2"/>
  <c r="C70" i="2"/>
  <c r="F70" i="2"/>
  <c r="N70" i="2" s="1"/>
  <c r="J70" i="2" s="1"/>
  <c r="G70" i="2"/>
  <c r="H70" i="2"/>
  <c r="I70" i="2"/>
  <c r="M70" i="2"/>
  <c r="C71" i="2"/>
  <c r="F71" i="2"/>
  <c r="G71" i="2"/>
  <c r="H71" i="2"/>
  <c r="C72" i="2"/>
  <c r="F72" i="2"/>
  <c r="G72" i="2"/>
  <c r="H72" i="2"/>
  <c r="I72" i="2"/>
  <c r="N72" i="2" s="1"/>
  <c r="J72" i="2" s="1"/>
  <c r="C73" i="2"/>
  <c r="H73" i="2"/>
  <c r="I73" i="2"/>
  <c r="C74" i="2"/>
  <c r="D74" i="2"/>
  <c r="E74" i="2"/>
  <c r="F74" i="2"/>
  <c r="G74" i="2"/>
  <c r="H74" i="2"/>
  <c r="I74" i="2"/>
  <c r="N74" i="2" s="1"/>
  <c r="J74" i="2" s="1"/>
  <c r="M74" i="2"/>
  <c r="C75" i="2"/>
  <c r="D75" i="2"/>
  <c r="D86" i="2" s="1"/>
  <c r="E75" i="2"/>
  <c r="E86" i="2" s="1"/>
  <c r="F75" i="2"/>
  <c r="G75" i="2"/>
  <c r="H75" i="2"/>
  <c r="I75" i="2"/>
  <c r="J75" i="2"/>
  <c r="M75" i="2"/>
  <c r="M86" i="2" s="1"/>
  <c r="N75" i="2"/>
  <c r="C76" i="2"/>
  <c r="F76" i="2"/>
  <c r="G76" i="2"/>
  <c r="H76" i="2"/>
  <c r="I76" i="2"/>
  <c r="M76" i="2"/>
  <c r="N76" i="2"/>
  <c r="J76" i="2" s="1"/>
  <c r="C77" i="2"/>
  <c r="C78" i="2" s="1"/>
  <c r="C79" i="2" s="1"/>
  <c r="D77" i="2"/>
  <c r="E77" i="2"/>
  <c r="H77" i="2"/>
  <c r="I77" i="2"/>
  <c r="M77" i="2"/>
  <c r="F78" i="2"/>
  <c r="H78" i="2"/>
  <c r="I78" i="2"/>
  <c r="M78" i="2"/>
  <c r="N78" i="2" s="1"/>
  <c r="J78" i="2" s="1"/>
  <c r="D79" i="2"/>
  <c r="E79" i="2"/>
  <c r="F79" i="2"/>
  <c r="G79" i="2"/>
  <c r="H79" i="2"/>
  <c r="I79" i="2"/>
  <c r="C83" i="2"/>
  <c r="D83" i="2"/>
  <c r="E83" i="2"/>
  <c r="F83" i="2"/>
  <c r="G83" i="2"/>
  <c r="H83" i="2"/>
  <c r="I83" i="2"/>
  <c r="M83" i="2"/>
  <c r="N83" i="2"/>
  <c r="C84" i="2"/>
  <c r="D84" i="2"/>
  <c r="E84" i="2"/>
  <c r="F84" i="2"/>
  <c r="G84" i="2"/>
  <c r="H84" i="2"/>
  <c r="I84" i="2"/>
  <c r="J84" i="2"/>
  <c r="M84" i="2"/>
  <c r="N84" i="2" s="1"/>
  <c r="C85" i="2"/>
  <c r="D85" i="2"/>
  <c r="E85" i="2"/>
  <c r="F85" i="2"/>
  <c r="G85" i="2"/>
  <c r="H85" i="2"/>
  <c r="I85" i="2"/>
  <c r="M85" i="2"/>
  <c r="N85" i="2" s="1"/>
  <c r="C86" i="2"/>
  <c r="F86" i="2"/>
  <c r="G86" i="2"/>
  <c r="H86" i="2"/>
  <c r="I86" i="2"/>
  <c r="J72" i="9" l="1"/>
  <c r="J81" i="9"/>
  <c r="J75" i="8"/>
  <c r="J84" i="8"/>
  <c r="N53" i="8"/>
  <c r="J53" i="8" s="1"/>
  <c r="M56" i="8"/>
  <c r="F71" i="8"/>
  <c r="N44" i="8"/>
  <c r="J44" i="8" s="1"/>
  <c r="N66" i="8"/>
  <c r="J66" i="8" s="1"/>
  <c r="M71" i="8"/>
  <c r="N71" i="8" s="1"/>
  <c r="J71" i="8" s="1"/>
  <c r="M81" i="7"/>
  <c r="N81" i="7" s="1"/>
  <c r="N53" i="7"/>
  <c r="J53" i="7" s="1"/>
  <c r="J72" i="7"/>
  <c r="J81" i="7"/>
  <c r="F55" i="7"/>
  <c r="N35" i="7"/>
  <c r="J35" i="7" s="1"/>
  <c r="G76" i="7"/>
  <c r="G68" i="7"/>
  <c r="F68" i="7"/>
  <c r="N68" i="7" s="1"/>
  <c r="J68" i="7" s="1"/>
  <c r="J81" i="6"/>
  <c r="J72" i="6"/>
  <c r="N50" i="6"/>
  <c r="J50" i="6" s="1"/>
  <c r="G70" i="6"/>
  <c r="G74" i="6"/>
  <c r="N63" i="6"/>
  <c r="J63" i="6" s="1"/>
  <c r="I68" i="6"/>
  <c r="N68" i="6" s="1"/>
  <c r="J68" i="6" s="1"/>
  <c r="J71" i="5"/>
  <c r="J80" i="5"/>
  <c r="F54" i="5"/>
  <c r="N34" i="5"/>
  <c r="J34" i="5" s="1"/>
  <c r="G67" i="5"/>
  <c r="F67" i="5"/>
  <c r="N67" i="5" s="1"/>
  <c r="J67" i="5" s="1"/>
  <c r="F77" i="4"/>
  <c r="N77" i="4" s="1"/>
  <c r="J77" i="4" s="1"/>
  <c r="F73" i="4"/>
  <c r="N58" i="4"/>
  <c r="J58" i="4" s="1"/>
  <c r="N73" i="4"/>
  <c r="J73" i="4" s="1"/>
  <c r="I78" i="4"/>
  <c r="N78" i="4" s="1"/>
  <c r="J78" i="4" s="1"/>
  <c r="M56" i="4"/>
  <c r="N86" i="4"/>
  <c r="M71" i="4"/>
  <c r="N71" i="4" s="1"/>
  <c r="J71" i="4" s="1"/>
  <c r="J75" i="3"/>
  <c r="J84" i="3"/>
  <c r="N53" i="3"/>
  <c r="J53" i="3" s="1"/>
  <c r="N44" i="3"/>
  <c r="J44" i="3" s="1"/>
  <c r="M56" i="3"/>
  <c r="N66" i="3"/>
  <c r="J66" i="3" s="1"/>
  <c r="M71" i="3"/>
  <c r="N71" i="3" s="1"/>
  <c r="J71" i="3" s="1"/>
  <c r="G77" i="2"/>
  <c r="G73" i="2"/>
  <c r="F77" i="2"/>
  <c r="N77" i="2" s="1"/>
  <c r="J77" i="2" s="1"/>
  <c r="F73" i="2"/>
  <c r="N58" i="2"/>
  <c r="J58" i="2" s="1"/>
  <c r="N53" i="2"/>
  <c r="J53" i="2" s="1"/>
  <c r="N73" i="2"/>
  <c r="J73" i="2" s="1"/>
  <c r="N47" i="2"/>
  <c r="J47" i="2" s="1"/>
  <c r="N38" i="2"/>
  <c r="J38" i="2" s="1"/>
  <c r="N44" i="2"/>
  <c r="J44" i="2" s="1"/>
  <c r="N86" i="2"/>
  <c r="M79" i="2"/>
  <c r="N79" i="2" s="1"/>
  <c r="J79" i="2" s="1"/>
  <c r="M71" i="2"/>
  <c r="N71" i="2" s="1"/>
  <c r="J71" i="2" s="1"/>
  <c r="N56" i="8" l="1"/>
  <c r="J56" i="8" s="1"/>
  <c r="M84" i="8"/>
  <c r="N84" i="8" s="1"/>
  <c r="F70" i="7"/>
  <c r="N70" i="7" s="1"/>
  <c r="J70" i="7" s="1"/>
  <c r="N55" i="7"/>
  <c r="J55" i="7" s="1"/>
  <c r="F74" i="7"/>
  <c r="N74" i="7" s="1"/>
  <c r="J74" i="7" s="1"/>
  <c r="F69" i="5"/>
  <c r="N69" i="5" s="1"/>
  <c r="J69" i="5" s="1"/>
  <c r="N54" i="5"/>
  <c r="J54" i="5" s="1"/>
  <c r="F73" i="5"/>
  <c r="N73" i="5" s="1"/>
  <c r="J73" i="5" s="1"/>
  <c r="N56" i="4"/>
  <c r="J56" i="4" s="1"/>
  <c r="M84" i="4"/>
  <c r="N84" i="4" s="1"/>
  <c r="N56" i="3"/>
  <c r="J56" i="3" s="1"/>
  <c r="M84" i="3"/>
  <c r="N84" i="3" s="1"/>
</calcChain>
</file>

<file path=xl/sharedStrings.xml><?xml version="1.0" encoding="utf-8"?>
<sst xmlns="http://schemas.openxmlformats.org/spreadsheetml/2006/main" count="1522" uniqueCount="43">
  <si>
    <t>DAWOOD HERCULES CORPORATION LTD. SUKUK (01-03-18)</t>
  </si>
  <si>
    <t xml:space="preserve">JAHANGIR SIDDIQUI &amp; COMPANY LTD. - TFC (06-03-18) </t>
  </si>
  <si>
    <t>The Bank of Punjab-TFC (23-12-16)</t>
  </si>
  <si>
    <t xml:space="preserve">Impact </t>
  </si>
  <si>
    <t>Face Value</t>
  </si>
  <si>
    <t xml:space="preserve"> Number of TFCs</t>
  </si>
  <si>
    <t>Outstanding Number of Units</t>
  </si>
  <si>
    <t>Per unit impact</t>
  </si>
  <si>
    <t>Revised rate after discretionary adjustment</t>
  </si>
  <si>
    <t>Mark up/down in yield</t>
  </si>
  <si>
    <t>Discretionary '% used</t>
  </si>
  <si>
    <t>Mufap Price</t>
  </si>
  <si>
    <t>Maturity Date</t>
  </si>
  <si>
    <t>Issue date</t>
  </si>
  <si>
    <t>Discretion date</t>
  </si>
  <si>
    <t>Scrip</t>
  </si>
  <si>
    <t>S.No</t>
  </si>
  <si>
    <t>MCB Pakistan Frequent Payout Fund</t>
  </si>
  <si>
    <t>Meezan Bank Ltd (09-Jan-2020)</t>
  </si>
  <si>
    <t>Habib Bank limited</t>
  </si>
  <si>
    <t>Dawood Hercules Corporation Ltd. Sukuk (16-11-17)</t>
  </si>
  <si>
    <t>Bank Alfalah Limited - 5</t>
  </si>
  <si>
    <t xml:space="preserve">Ghani Gases Ltd.  SUK (02-02-2017) </t>
  </si>
  <si>
    <t xml:space="preserve">The Bank of Punjab-TFC </t>
  </si>
  <si>
    <t>Bank Al-Habib Ltd. - TFC (17-03-16)</t>
  </si>
  <si>
    <t>International Brands Ltd. Sukuk (15-11-17)</t>
  </si>
  <si>
    <t>Alhmara Islamic Pension Fund- debt Sub Fund</t>
  </si>
  <si>
    <t>Markup</t>
  </si>
  <si>
    <t>JAHANGIR SIDDIQUI &amp; COMPANY LTD. - TFC (18-07-17)</t>
  </si>
  <si>
    <t>Aspin Pharma Pvt Ltd</t>
  </si>
  <si>
    <t>Askari Bank Limited - V</t>
  </si>
  <si>
    <t>Pakistan Pension Fund -Debt Sub Fund</t>
  </si>
  <si>
    <t>Samba Bank Ltd. - TFC (01-03-21)</t>
  </si>
  <si>
    <t>Markdown</t>
  </si>
  <si>
    <t xml:space="preserve">Askari Bank Limited </t>
  </si>
  <si>
    <t>Pakistan Income Enhancement Fund</t>
  </si>
  <si>
    <t>Alhamra Islamic Income Fund</t>
  </si>
  <si>
    <t>The Bank of Punjab-TFC (23-04-18)</t>
  </si>
  <si>
    <t>Pakistan Income Fund</t>
  </si>
  <si>
    <t>MCB Pakistan Asset Allocation Fund</t>
  </si>
  <si>
    <t>MCB DCF Income Fund</t>
  </si>
  <si>
    <t xml:space="preserve">Valuation carried on </t>
  </si>
  <si>
    <t>Discretion used in valuation of TFC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</si>
</sst>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000%"/>
    <numFmt numFmtId="167" formatCode="_(* #,##0.0000_);_(* \(#,##0.0000\);_(* &quot;-&quot;??_);_(@_)"/>
    <numFmt numFmtId="168" formatCode="[$-409]d\-mmm\-yy;@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1" applyFont="1" applyBorder="1"/>
    <xf numFmtId="0" fontId="2" fillId="0" borderId="0" xfId="1" applyFont="1"/>
    <xf numFmtId="165" fontId="2" fillId="0" borderId="0" xfId="2" applyNumberFormat="1" applyFont="1"/>
    <xf numFmtId="0" fontId="2" fillId="0" borderId="0" xfId="1" applyFont="1" applyAlignment="1">
      <alignment horizontal="center"/>
    </xf>
    <xf numFmtId="166" fontId="2" fillId="0" borderId="0" xfId="3" applyNumberFormat="1" applyFont="1" applyAlignment="1">
      <alignment horizontal="center"/>
    </xf>
    <xf numFmtId="165" fontId="2" fillId="0" borderId="0" xfId="2" applyNumberFormat="1" applyFont="1" applyBorder="1"/>
    <xf numFmtId="0" fontId="2" fillId="0" borderId="0" xfId="1" applyFont="1" applyFill="1" applyBorder="1"/>
    <xf numFmtId="165" fontId="3" fillId="0" borderId="1" xfId="2" applyNumberFormat="1" applyFont="1" applyFill="1" applyBorder="1" applyAlignment="1">
      <alignment horizontal="center"/>
    </xf>
    <xf numFmtId="165" fontId="3" fillId="0" borderId="2" xfId="2" applyNumberFormat="1" applyFont="1" applyFill="1" applyBorder="1" applyAlignment="1">
      <alignment horizontal="center"/>
    </xf>
    <xf numFmtId="167" fontId="3" fillId="0" borderId="2" xfId="2" applyNumberFormat="1" applyFont="1" applyFill="1" applyBorder="1" applyAlignment="1">
      <alignment horizontal="center"/>
    </xf>
    <xf numFmtId="166" fontId="3" fillId="0" borderId="2" xfId="3" applyNumberFormat="1" applyFont="1" applyFill="1" applyBorder="1" applyAlignment="1">
      <alignment horizontal="center"/>
    </xf>
    <xf numFmtId="0" fontId="2" fillId="0" borderId="2" xfId="1" applyNumberFormat="1" applyFont="1" applyFill="1" applyBorder="1" applyAlignment="1">
      <alignment horizontal="center"/>
    </xf>
    <xf numFmtId="15" fontId="2" fillId="0" borderId="2" xfId="1" applyNumberFormat="1" applyFont="1" applyFill="1" applyBorder="1" applyAlignment="1">
      <alignment horizontal="center"/>
    </xf>
    <xf numFmtId="0" fontId="3" fillId="0" borderId="2" xfId="1" applyFont="1" applyFill="1" applyBorder="1"/>
    <xf numFmtId="0" fontId="3" fillId="0" borderId="2" xfId="1" applyFont="1" applyFill="1" applyBorder="1" applyAlignment="1">
      <alignment horizontal="center"/>
    </xf>
    <xf numFmtId="164" fontId="2" fillId="0" borderId="1" xfId="2" applyFont="1" applyFill="1" applyBorder="1"/>
    <xf numFmtId="168" fontId="3" fillId="0" borderId="2" xfId="1" applyNumberFormat="1" applyFont="1" applyFill="1" applyBorder="1" applyAlignment="1">
      <alignment horizontal="center"/>
    </xf>
    <xf numFmtId="10" fontId="3" fillId="0" borderId="2" xfId="3" applyNumberFormat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165" fontId="4" fillId="2" borderId="2" xfId="2" applyNumberFormat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166" fontId="4" fillId="2" borderId="2" xfId="3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left"/>
    </xf>
    <xf numFmtId="164" fontId="2" fillId="0" borderId="0" xfId="2" applyFont="1" applyFill="1" applyBorder="1"/>
    <xf numFmtId="165" fontId="2" fillId="0" borderId="0" xfId="2" applyNumberFormat="1" applyFont="1" applyFill="1" applyBorder="1"/>
    <xf numFmtId="167" fontId="2" fillId="0" borderId="0" xfId="2" applyNumberFormat="1" applyFont="1" applyFill="1" applyBorder="1"/>
    <xf numFmtId="167" fontId="3" fillId="0" borderId="0" xfId="2" applyNumberFormat="1" applyFont="1" applyFill="1" applyBorder="1" applyAlignment="1">
      <alignment horizontal="center"/>
    </xf>
    <xf numFmtId="167" fontId="2" fillId="0" borderId="0" xfId="2" applyNumberFormat="1" applyFont="1" applyFill="1" applyBorder="1" applyAlignment="1">
      <alignment horizontal="center"/>
    </xf>
    <xf numFmtId="10" fontId="3" fillId="0" borderId="0" xfId="3" applyNumberFormat="1" applyFont="1" applyFill="1" applyBorder="1" applyAlignment="1">
      <alignment horizontal="center"/>
    </xf>
    <xf numFmtId="168" fontId="3" fillId="0" borderId="0" xfId="1" applyNumberFormat="1" applyFont="1" applyFill="1" applyBorder="1" applyAlignment="1">
      <alignment horizontal="center"/>
    </xf>
    <xf numFmtId="15" fontId="2" fillId="0" borderId="0" xfId="1" applyNumberFormat="1" applyFont="1" applyFill="1" applyBorder="1" applyAlignment="1">
      <alignment horizontal="center"/>
    </xf>
    <xf numFmtId="0" fontId="3" fillId="0" borderId="0" xfId="1" applyFont="1" applyFill="1" applyBorder="1"/>
    <xf numFmtId="0" fontId="3" fillId="0" borderId="0" xfId="1" applyFont="1" applyFill="1" applyBorder="1" applyAlignment="1">
      <alignment horizontal="center"/>
    </xf>
    <xf numFmtId="165" fontId="2" fillId="0" borderId="2" xfId="2" applyNumberFormat="1" applyFont="1" applyFill="1" applyBorder="1"/>
    <xf numFmtId="167" fontId="3" fillId="0" borderId="2" xfId="2" applyNumberFormat="1" applyFont="1" applyFill="1" applyBorder="1"/>
    <xf numFmtId="165" fontId="3" fillId="0" borderId="2" xfId="2" applyNumberFormat="1" applyFont="1" applyFill="1" applyBorder="1"/>
    <xf numFmtId="167" fontId="2" fillId="0" borderId="2" xfId="2" applyNumberFormat="1" applyFont="1" applyFill="1" applyBorder="1"/>
    <xf numFmtId="167" fontId="2" fillId="0" borderId="2" xfId="2" applyNumberFormat="1" applyFont="1" applyFill="1" applyBorder="1" applyAlignment="1">
      <alignment horizontal="center"/>
    </xf>
    <xf numFmtId="10" fontId="2" fillId="0" borderId="2" xfId="3" applyNumberFormat="1" applyFont="1" applyFill="1" applyBorder="1" applyAlignment="1">
      <alignment horizontal="center"/>
    </xf>
    <xf numFmtId="166" fontId="2" fillId="0" borderId="2" xfId="3" applyNumberFormat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168" fontId="2" fillId="0" borderId="2" xfId="1" applyNumberFormat="1" applyFont="1" applyFill="1" applyBorder="1" applyAlignment="1">
      <alignment horizontal="center"/>
    </xf>
    <xf numFmtId="0" fontId="2" fillId="0" borderId="2" xfId="1" applyFont="1" applyFill="1" applyBorder="1"/>
    <xf numFmtId="164" fontId="2" fillId="0" borderId="2" xfId="2" applyFont="1" applyFill="1" applyBorder="1"/>
    <xf numFmtId="167" fontId="2" fillId="0" borderId="2" xfId="1" applyNumberFormat="1" applyFont="1" applyFill="1" applyBorder="1" applyAlignment="1">
      <alignment horizontal="center"/>
    </xf>
    <xf numFmtId="165" fontId="3" fillId="0" borderId="0" xfId="2" applyNumberFormat="1" applyFont="1" applyFill="1" applyBorder="1"/>
    <xf numFmtId="167" fontId="3" fillId="0" borderId="0" xfId="2" applyNumberFormat="1" applyFont="1" applyFill="1" applyBorder="1"/>
    <xf numFmtId="166" fontId="3" fillId="0" borderId="0" xfId="3" applyNumberFormat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 vertical="center" wrapText="1"/>
    </xf>
    <xf numFmtId="165" fontId="4" fillId="2" borderId="3" xfId="2" applyNumberFormat="1" applyFont="1" applyFill="1" applyBorder="1" applyAlignment="1">
      <alignment horizontal="center" vertical="center" wrapText="1"/>
    </xf>
    <xf numFmtId="166" fontId="4" fillId="2" borderId="3" xfId="3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/>
    </xf>
    <xf numFmtId="166" fontId="2" fillId="0" borderId="0" xfId="3" applyNumberFormat="1" applyFont="1" applyFill="1" applyBorder="1" applyAlignment="1">
      <alignment horizontal="center"/>
    </xf>
    <xf numFmtId="165" fontId="5" fillId="0" borderId="2" xfId="2" applyNumberFormat="1" applyFont="1" applyBorder="1" applyAlignment="1">
      <alignment horizontal="right"/>
    </xf>
    <xf numFmtId="0" fontId="4" fillId="2" borderId="4" xfId="1" applyFont="1" applyFill="1" applyBorder="1" applyAlignment="1">
      <alignment horizontal="center" vertical="center" wrapText="1"/>
    </xf>
    <xf numFmtId="167" fontId="3" fillId="0" borderId="2" xfId="2" applyNumberFormat="1" applyFont="1" applyFill="1" applyBorder="1" applyAlignment="1">
      <alignment horizontal="right"/>
    </xf>
    <xf numFmtId="10" fontId="3" fillId="0" borderId="2" xfId="3" applyNumberFormat="1" applyFont="1" applyFill="1" applyBorder="1" applyAlignment="1">
      <alignment horizontal="right"/>
    </xf>
    <xf numFmtId="166" fontId="2" fillId="0" borderId="2" xfId="3" applyNumberFormat="1" applyFont="1" applyFill="1" applyBorder="1" applyAlignment="1">
      <alignment horizontal="right"/>
    </xf>
    <xf numFmtId="10" fontId="2" fillId="0" borderId="2" xfId="3" applyNumberFormat="1" applyFont="1" applyFill="1" applyBorder="1" applyAlignment="1">
      <alignment horizontal="right"/>
    </xf>
    <xf numFmtId="10" fontId="2" fillId="0" borderId="0" xfId="3" applyNumberFormat="1" applyFont="1" applyFill="1" applyBorder="1" applyAlignment="1">
      <alignment horizontal="center"/>
    </xf>
    <xf numFmtId="0" fontId="4" fillId="0" borderId="0" xfId="1" applyFont="1" applyBorder="1" applyAlignment="1">
      <alignment horizontal="left"/>
    </xf>
    <xf numFmtId="0" fontId="4" fillId="2" borderId="0" xfId="1" applyFont="1" applyFill="1" applyBorder="1" applyAlignment="1">
      <alignment horizontal="center" vertical="center" wrapText="1"/>
    </xf>
    <xf numFmtId="165" fontId="4" fillId="2" borderId="0" xfId="2" applyNumberFormat="1" applyFont="1" applyFill="1" applyBorder="1" applyAlignment="1">
      <alignment horizontal="center" vertical="center" wrapText="1"/>
    </xf>
    <xf numFmtId="166" fontId="4" fillId="2" borderId="0" xfId="3" applyNumberFormat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/>
    </xf>
    <xf numFmtId="166" fontId="2" fillId="0" borderId="0" xfId="3" applyNumberFormat="1" applyFont="1" applyBorder="1" applyAlignment="1">
      <alignment horizontal="center"/>
    </xf>
    <xf numFmtId="43" fontId="2" fillId="0" borderId="0" xfId="1" applyNumberFormat="1" applyFont="1" applyBorder="1" applyAlignment="1">
      <alignment horizontal="center"/>
    </xf>
    <xf numFmtId="164" fontId="2" fillId="0" borderId="4" xfId="2" applyFont="1" applyFill="1" applyBorder="1"/>
    <xf numFmtId="165" fontId="2" fillId="0" borderId="3" xfId="2" applyNumberFormat="1" applyFont="1" applyFill="1" applyBorder="1"/>
    <xf numFmtId="167" fontId="3" fillId="0" borderId="3" xfId="2" applyNumberFormat="1" applyFont="1" applyFill="1" applyBorder="1"/>
    <xf numFmtId="167" fontId="3" fillId="0" borderId="3" xfId="2" applyNumberFormat="1" applyFont="1" applyFill="1" applyBorder="1" applyAlignment="1">
      <alignment horizontal="center"/>
    </xf>
    <xf numFmtId="0" fontId="2" fillId="0" borderId="3" xfId="1" applyFont="1" applyFill="1" applyBorder="1" applyAlignment="1">
      <alignment horizontal="center"/>
    </xf>
    <xf numFmtId="166" fontId="2" fillId="0" borderId="3" xfId="3" applyNumberFormat="1" applyFont="1" applyFill="1" applyBorder="1" applyAlignment="1">
      <alignment horizontal="center"/>
    </xf>
    <xf numFmtId="168" fontId="3" fillId="0" borderId="3" xfId="1" applyNumberFormat="1" applyFont="1" applyFill="1" applyBorder="1" applyAlignment="1">
      <alignment horizontal="center"/>
    </xf>
    <xf numFmtId="15" fontId="2" fillId="0" borderId="3" xfId="1" applyNumberFormat="1" applyFont="1" applyFill="1" applyBorder="1" applyAlignment="1">
      <alignment horizontal="center"/>
    </xf>
    <xf numFmtId="0" fontId="3" fillId="0" borderId="3" xfId="1" applyFont="1" applyFill="1" applyBorder="1"/>
    <xf numFmtId="0" fontId="3" fillId="0" borderId="3" xfId="1" applyFont="1" applyFill="1" applyBorder="1" applyAlignment="1">
      <alignment horizontal="center"/>
    </xf>
    <xf numFmtId="167" fontId="2" fillId="0" borderId="0" xfId="1" applyNumberFormat="1" applyFont="1" applyAlignment="1">
      <alignment horizontal="center"/>
    </xf>
    <xf numFmtId="0" fontId="4" fillId="0" borderId="0" xfId="1" applyFont="1"/>
    <xf numFmtId="15" fontId="4" fillId="0" borderId="0" xfId="1" applyNumberFormat="1" applyFont="1"/>
    <xf numFmtId="165" fontId="2" fillId="0" borderId="0" xfId="1" applyNumberFormat="1" applyFont="1"/>
    <xf numFmtId="165" fontId="2" fillId="0" borderId="1" xfId="2" applyNumberFormat="1" applyFont="1" applyFill="1" applyBorder="1"/>
    <xf numFmtId="165" fontId="4" fillId="2" borderId="1" xfId="1" applyNumberFormat="1" applyFont="1" applyFill="1" applyBorder="1" applyAlignment="1">
      <alignment horizontal="center" vertical="center" wrapText="1"/>
    </xf>
    <xf numFmtId="165" fontId="4" fillId="2" borderId="3" xfId="1" applyNumberFormat="1" applyFont="1" applyFill="1" applyBorder="1" applyAlignment="1">
      <alignment horizontal="center" vertical="center" wrapText="1"/>
    </xf>
    <xf numFmtId="165" fontId="4" fillId="2" borderId="2" xfId="1" applyNumberFormat="1" applyFont="1" applyFill="1" applyBorder="1" applyAlignment="1">
      <alignment horizontal="center" vertical="center" wrapText="1"/>
    </xf>
    <xf numFmtId="165" fontId="4" fillId="2" borderId="4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  <xf numFmtId="165" fontId="2" fillId="0" borderId="0" xfId="1" applyNumberFormat="1" applyFont="1" applyBorder="1"/>
    <xf numFmtId="165" fontId="2" fillId="0" borderId="4" xfId="2" applyNumberFormat="1" applyFont="1" applyFill="1" applyBorder="1"/>
  </cellXfs>
  <cellStyles count="4">
    <cellStyle name="Comma 2" xfId="2"/>
    <cellStyle name="Normal" xfId="0" builtinId="0"/>
    <cellStyle name="Normal 3" xfId="1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3"/>
  <sheetViews>
    <sheetView showGridLines="0" view="pageBreakPreview" zoomScale="70" zoomScaleNormal="70" zoomScaleSheetLayoutView="70" zoomScalePageLayoutView="70" workbookViewId="0">
      <selection activeCell="G93" sqref="G93"/>
    </sheetView>
  </sheetViews>
  <sheetFormatPr defaultColWidth="9.109375" defaultRowHeight="15.6" x14ac:dyDescent="0.3"/>
  <cols>
    <col min="1" max="1" width="8" style="2" customWidth="1"/>
    <col min="2" max="2" width="64" style="2" bestFit="1" customWidth="1"/>
    <col min="3" max="3" width="17.6640625" style="2" customWidth="1"/>
    <col min="4" max="4" width="15.5546875" style="2" bestFit="1" customWidth="1"/>
    <col min="5" max="5" width="16.44140625" style="2" customWidth="1"/>
    <col min="6" max="6" width="14.44140625" style="4" customWidth="1"/>
    <col min="7" max="7" width="19.5546875" style="5" customWidth="1"/>
    <col min="8" max="8" width="16.6640625" style="4" customWidth="1"/>
    <col min="9" max="9" width="20.5546875" style="4" customWidth="1"/>
    <col min="10" max="10" width="12.88671875" style="2" customWidth="1"/>
    <col min="11" max="11" width="34" style="3" customWidth="1"/>
    <col min="12" max="12" width="15.44140625" style="3" bestFit="1" customWidth="1"/>
    <col min="13" max="13" width="18.6640625" style="3" bestFit="1" customWidth="1"/>
    <col min="14" max="14" width="19.6640625" style="2" customWidth="1"/>
    <col min="15" max="16384" width="9.109375" style="1"/>
  </cols>
  <sheetData>
    <row r="1" spans="1:14" x14ac:dyDescent="0.3">
      <c r="A1" s="79" t="s">
        <v>42</v>
      </c>
      <c r="C1" s="79"/>
    </row>
    <row r="2" spans="1:14" x14ac:dyDescent="0.3">
      <c r="A2" s="79" t="s">
        <v>41</v>
      </c>
      <c r="C2" s="80">
        <v>44501</v>
      </c>
      <c r="F2" s="78"/>
      <c r="I2" s="78"/>
    </row>
    <row r="3" spans="1:14" x14ac:dyDescent="0.3">
      <c r="A3" s="79"/>
      <c r="C3" s="79"/>
      <c r="F3" s="78"/>
    </row>
    <row r="5" spans="1:14" x14ac:dyDescent="0.3">
      <c r="A5" s="23" t="s">
        <v>40</v>
      </c>
    </row>
    <row r="6" spans="1:14" ht="46.8" x14ac:dyDescent="0.3">
      <c r="A6" s="21" t="s">
        <v>16</v>
      </c>
      <c r="B6" s="21" t="s">
        <v>15</v>
      </c>
      <c r="C6" s="21" t="s">
        <v>14</v>
      </c>
      <c r="D6" s="21" t="s">
        <v>13</v>
      </c>
      <c r="E6" s="21" t="s">
        <v>12</v>
      </c>
      <c r="F6" s="21" t="s">
        <v>11</v>
      </c>
      <c r="G6" s="22" t="s">
        <v>10</v>
      </c>
      <c r="H6" s="21" t="s">
        <v>9</v>
      </c>
      <c r="I6" s="21" t="s">
        <v>8</v>
      </c>
      <c r="J6" s="21" t="s">
        <v>7</v>
      </c>
      <c r="K6" s="20" t="s">
        <v>6</v>
      </c>
      <c r="L6" s="20" t="s">
        <v>5</v>
      </c>
      <c r="M6" s="20" t="s">
        <v>4</v>
      </c>
      <c r="N6" s="21" t="s">
        <v>3</v>
      </c>
    </row>
    <row r="7" spans="1:14" s="7" customFormat="1" ht="15.75" hidden="1" customHeight="1" x14ac:dyDescent="0.3">
      <c r="A7" s="15">
        <v>1</v>
      </c>
      <c r="B7" s="14" t="s">
        <v>24</v>
      </c>
      <c r="C7" s="13">
        <f>$C$2</f>
        <v>44501</v>
      </c>
      <c r="D7" s="17">
        <v>42446</v>
      </c>
      <c r="E7" s="17">
        <v>46098</v>
      </c>
      <c r="F7" s="10">
        <v>90.346136978840605</v>
      </c>
      <c r="G7" s="40">
        <v>-1.5E-3</v>
      </c>
      <c r="H7" s="41" t="s">
        <v>33</v>
      </c>
      <c r="I7" s="10">
        <v>90.893496104903164</v>
      </c>
      <c r="J7" s="35">
        <f>ROUND(N7/K7,4)</f>
        <v>8.0000000000000002E-3</v>
      </c>
      <c r="K7" s="36">
        <v>35983606.870399997</v>
      </c>
      <c r="L7" s="34">
        <v>10480</v>
      </c>
      <c r="M7" s="34">
        <v>4991</v>
      </c>
      <c r="N7" s="44">
        <f>L7*M7*(I7-F7)%</f>
        <v>286299.91292907903</v>
      </c>
    </row>
    <row r="8" spans="1:14" s="7" customFormat="1" ht="15.75" hidden="1" customHeight="1" x14ac:dyDescent="0.3">
      <c r="A8" s="15">
        <v>1</v>
      </c>
      <c r="B8" s="14" t="s">
        <v>1</v>
      </c>
      <c r="C8" s="13">
        <f>$C$2</f>
        <v>44501</v>
      </c>
      <c r="D8" s="17">
        <v>43165</v>
      </c>
      <c r="E8" s="17">
        <v>44991</v>
      </c>
      <c r="F8" s="10">
        <v>100.30429510717434</v>
      </c>
      <c r="G8" s="39">
        <v>4.0000000000000001E-3</v>
      </c>
      <c r="H8" s="41" t="s">
        <v>27</v>
      </c>
      <c r="I8" s="10">
        <v>99.887272543623197</v>
      </c>
      <c r="J8" s="35">
        <f>ROUND(N8/K8,4)</f>
        <v>-6.6E-3</v>
      </c>
      <c r="K8" s="54">
        <v>37795764.748999998</v>
      </c>
      <c r="L8" s="34">
        <v>18000</v>
      </c>
      <c r="M8" s="34">
        <v>3333</v>
      </c>
      <c r="N8" s="44">
        <f>L8*M8*(I8-F8)%</f>
        <v>-250188.51677687265</v>
      </c>
    </row>
    <row r="9" spans="1:14" s="7" customFormat="1" ht="15.75" hidden="1" customHeight="1" x14ac:dyDescent="0.3">
      <c r="A9" s="15">
        <v>2</v>
      </c>
      <c r="B9" s="14" t="s">
        <v>28</v>
      </c>
      <c r="C9" s="13">
        <f>$C$2</f>
        <v>44501</v>
      </c>
      <c r="D9" s="17">
        <v>42934</v>
      </c>
      <c r="E9" s="17">
        <v>44760</v>
      </c>
      <c r="F9" s="10">
        <v>100.44776167726479</v>
      </c>
      <c r="G9" s="39">
        <v>1.4999999999999999E-2</v>
      </c>
      <c r="H9" s="41" t="s">
        <v>27</v>
      </c>
      <c r="I9" s="10">
        <v>98.790994556287316</v>
      </c>
      <c r="J9" s="35">
        <f>ROUND(N9/K9,4)</f>
        <v>-9.7000000000000003E-3</v>
      </c>
      <c r="K9" s="54">
        <v>38356707.575800002</v>
      </c>
      <c r="L9" s="34">
        <v>10000</v>
      </c>
      <c r="M9" s="34">
        <v>2250</v>
      </c>
      <c r="N9" s="44">
        <f>L9*M9*(I9-F9)%</f>
        <v>-372772.60221993242</v>
      </c>
    </row>
    <row r="10" spans="1:14" s="7" customFormat="1" ht="15.75" hidden="1" customHeight="1" x14ac:dyDescent="0.3">
      <c r="A10" s="15">
        <v>1</v>
      </c>
      <c r="B10" s="14" t="s">
        <v>22</v>
      </c>
      <c r="C10" s="13">
        <f>$C$2</f>
        <v>44501</v>
      </c>
      <c r="D10" s="17">
        <v>42768</v>
      </c>
      <c r="E10" s="17">
        <v>44959</v>
      </c>
      <c r="F10" s="35">
        <v>92</v>
      </c>
      <c r="G10" s="39">
        <v>1.4999999999999999E-2</v>
      </c>
      <c r="H10" s="41" t="s">
        <v>27</v>
      </c>
      <c r="I10" s="35">
        <v>90.560196634334673</v>
      </c>
      <c r="J10" s="35">
        <f>ROUND(N10/K10,4)</f>
        <v>-7.7999999999999996E-3</v>
      </c>
      <c r="K10" s="36">
        <v>38570342.895599999</v>
      </c>
      <c r="L10" s="34">
        <v>500</v>
      </c>
      <c r="M10" s="34">
        <v>41667</v>
      </c>
      <c r="N10" s="44">
        <f>L10*M10*(I10-F10)%</f>
        <v>-299961.43418588588</v>
      </c>
    </row>
    <row r="11" spans="1:14" s="7" customFormat="1" ht="15.75" customHeight="1" x14ac:dyDescent="0.3">
      <c r="A11" s="15">
        <v>1</v>
      </c>
      <c r="B11" s="14" t="s">
        <v>34</v>
      </c>
      <c r="C11" s="13">
        <f>$C$2</f>
        <v>44501</v>
      </c>
      <c r="D11" s="17">
        <v>43907</v>
      </c>
      <c r="E11" s="17">
        <v>47559</v>
      </c>
      <c r="F11" s="10">
        <v>108.41146865236948</v>
      </c>
      <c r="G11" s="39">
        <v>1.4999999999999999E-2</v>
      </c>
      <c r="H11" s="41" t="s">
        <v>27</v>
      </c>
      <c r="I11" s="10">
        <v>99.652280396579087</v>
      </c>
      <c r="J11" s="35">
        <f>ROUND(N11/K11,4)</f>
        <v>-0.1152</v>
      </c>
      <c r="K11" s="36">
        <v>38023120.495499998</v>
      </c>
      <c r="L11" s="34">
        <v>50</v>
      </c>
      <c r="M11" s="34">
        <v>1000000</v>
      </c>
      <c r="N11" s="44">
        <f>L11*M11*(I11-F11)%</f>
        <v>-4379594.127895196</v>
      </c>
    </row>
    <row r="12" spans="1:14" s="7" customFormat="1" ht="15.75" hidden="1" customHeight="1" x14ac:dyDescent="0.3">
      <c r="A12" s="15">
        <v>5</v>
      </c>
      <c r="B12" s="14" t="s">
        <v>0</v>
      </c>
      <c r="C12" s="13">
        <f>$C$2</f>
        <v>44501</v>
      </c>
      <c r="D12" s="17">
        <v>43160</v>
      </c>
      <c r="E12" s="17">
        <v>44986</v>
      </c>
      <c r="F12" s="10">
        <v>99.986662182950553</v>
      </c>
      <c r="G12" s="39">
        <v>1E-3</v>
      </c>
      <c r="H12" s="41" t="s">
        <v>27</v>
      </c>
      <c r="I12" s="10">
        <v>99.783800535158235</v>
      </c>
      <c r="J12" s="35">
        <f>ROUND(N12/K12,4)</f>
        <v>-5.4000000000000003E-3</v>
      </c>
      <c r="K12" s="36">
        <v>37716058.631999999</v>
      </c>
      <c r="L12" s="34">
        <v>1000</v>
      </c>
      <c r="M12" s="34">
        <v>100000</v>
      </c>
      <c r="N12" s="44">
        <f>L12*M12*(I12-F12)%</f>
        <v>-202861.64779231799</v>
      </c>
    </row>
    <row r="13" spans="1:14" s="7" customFormat="1" ht="15.75" hidden="1" customHeight="1" x14ac:dyDescent="0.3">
      <c r="A13" s="15">
        <v>3</v>
      </c>
      <c r="B13" s="14" t="s">
        <v>2</v>
      </c>
      <c r="C13" s="13">
        <f>$C$2</f>
        <v>44501</v>
      </c>
      <c r="D13" s="17">
        <v>42727</v>
      </c>
      <c r="E13" s="17">
        <v>46379</v>
      </c>
      <c r="F13" s="10">
        <v>100</v>
      </c>
      <c r="G13" s="39">
        <v>7.4999999999999997E-3</v>
      </c>
      <c r="H13" s="41" t="s">
        <v>27</v>
      </c>
      <c r="I13" s="10">
        <v>96.942099999999996</v>
      </c>
      <c r="J13" s="35">
        <f>ROUND(N13/K13,4)</f>
        <v>-0.1009</v>
      </c>
      <c r="K13" s="54">
        <v>36323139.914499998</v>
      </c>
      <c r="L13" s="34">
        <v>1200</v>
      </c>
      <c r="M13" s="34">
        <v>99840</v>
      </c>
      <c r="N13" s="44">
        <f>L13*M13*(I13-F13)%</f>
        <v>-3663608.8320000046</v>
      </c>
    </row>
    <row r="14" spans="1:14" s="7" customFormat="1" ht="15.75" hidden="1" customHeight="1" x14ac:dyDescent="0.3">
      <c r="A14" s="77">
        <v>2</v>
      </c>
      <c r="B14" s="76" t="s">
        <v>19</v>
      </c>
      <c r="C14" s="75">
        <f>$C$2</f>
        <v>44501</v>
      </c>
      <c r="D14" s="74">
        <v>42419</v>
      </c>
      <c r="E14" s="74">
        <v>46072</v>
      </c>
      <c r="F14" s="71">
        <v>96.321689848909429</v>
      </c>
      <c r="G14" s="73">
        <v>-1.5E-3</v>
      </c>
      <c r="H14" s="72" t="s">
        <v>33</v>
      </c>
      <c r="I14" s="71">
        <v>96.911010470544085</v>
      </c>
      <c r="J14" s="70">
        <f>ROUND(N14/K14,4)</f>
        <v>6.8999999999999999E-3</v>
      </c>
      <c r="K14" s="69">
        <v>35983606.870399997</v>
      </c>
      <c r="L14" s="69">
        <v>425</v>
      </c>
      <c r="M14" s="69">
        <v>99820</v>
      </c>
      <c r="N14" s="68">
        <f>L14*M14*(I14-F14)%</f>
        <v>250010.43391917812</v>
      </c>
    </row>
    <row r="15" spans="1:14" s="7" customFormat="1" ht="15.75" hidden="1" customHeight="1" x14ac:dyDescent="0.3">
      <c r="A15" s="15">
        <v>3</v>
      </c>
      <c r="B15" s="14" t="s">
        <v>32</v>
      </c>
      <c r="C15" s="13">
        <f>$C$2</f>
        <v>44501</v>
      </c>
      <c r="D15" s="17">
        <v>44256</v>
      </c>
      <c r="E15" s="17">
        <v>47908</v>
      </c>
      <c r="F15" s="10">
        <v>104.4074</v>
      </c>
      <c r="G15" s="39">
        <v>6.4999999999999997E-3</v>
      </c>
      <c r="H15" s="41" t="s">
        <v>27</v>
      </c>
      <c r="I15" s="10">
        <v>100.36065387766988</v>
      </c>
      <c r="J15" s="35">
        <f>ROUND(N15/K15,4)</f>
        <v>-0.19409999999999999</v>
      </c>
      <c r="K15" s="36">
        <v>38570342.895599999</v>
      </c>
      <c r="L15" s="34">
        <v>1850</v>
      </c>
      <c r="M15" s="34">
        <v>99980</v>
      </c>
      <c r="N15" s="44">
        <f>L15*M15*(I15-F15)%</f>
        <v>-7484983.0302454596</v>
      </c>
    </row>
    <row r="16" spans="1:14" x14ac:dyDescent="0.3">
      <c r="A16" s="1"/>
      <c r="B16" s="1"/>
      <c r="C16" s="1"/>
      <c r="D16" s="1"/>
      <c r="E16" s="1"/>
      <c r="F16" s="65"/>
      <c r="G16" s="66"/>
      <c r="H16" s="65"/>
      <c r="I16" s="67"/>
      <c r="J16" s="1"/>
      <c r="K16" s="6"/>
      <c r="L16" s="6"/>
      <c r="M16" s="6"/>
      <c r="N16" s="1"/>
    </row>
    <row r="17" spans="1:14" hidden="1" x14ac:dyDescent="0.3">
      <c r="A17" s="61" t="s">
        <v>39</v>
      </c>
      <c r="B17" s="1"/>
      <c r="C17" s="1"/>
      <c r="D17" s="1"/>
      <c r="E17" s="1"/>
      <c r="F17" s="65"/>
      <c r="G17" s="66"/>
      <c r="H17" s="65"/>
      <c r="I17" s="65"/>
      <c r="J17" s="1"/>
      <c r="K17" s="6"/>
      <c r="L17" s="6"/>
      <c r="M17" s="6"/>
      <c r="N17" s="1"/>
    </row>
    <row r="18" spans="1:14" ht="46.8" hidden="1" x14ac:dyDescent="0.3">
      <c r="A18" s="62" t="s">
        <v>16</v>
      </c>
      <c r="B18" s="62" t="s">
        <v>15</v>
      </c>
      <c r="C18" s="62" t="s">
        <v>14</v>
      </c>
      <c r="D18" s="62" t="s">
        <v>13</v>
      </c>
      <c r="E18" s="62" t="s">
        <v>12</v>
      </c>
      <c r="F18" s="62" t="s">
        <v>11</v>
      </c>
      <c r="G18" s="64" t="s">
        <v>10</v>
      </c>
      <c r="H18" s="62" t="s">
        <v>9</v>
      </c>
      <c r="I18" s="62" t="s">
        <v>8</v>
      </c>
      <c r="J18" s="62" t="s">
        <v>7</v>
      </c>
      <c r="K18" s="63" t="s">
        <v>6</v>
      </c>
      <c r="L18" s="63" t="s">
        <v>5</v>
      </c>
      <c r="M18" s="63" t="s">
        <v>4</v>
      </c>
      <c r="N18" s="62" t="s">
        <v>3</v>
      </c>
    </row>
    <row r="19" spans="1:14" s="7" customFormat="1" hidden="1" x14ac:dyDescent="0.3">
      <c r="A19" s="33">
        <v>1</v>
      </c>
      <c r="B19" s="32" t="s">
        <v>21</v>
      </c>
      <c r="C19" s="31">
        <f>$C$2</f>
        <v>44501</v>
      </c>
      <c r="D19" s="30">
        <v>41325</v>
      </c>
      <c r="E19" s="30">
        <v>44247</v>
      </c>
      <c r="F19" s="27" t="e">
        <f>#REF!</f>
        <v>#REF!</v>
      </c>
      <c r="G19" s="53" t="e">
        <f>#REF!</f>
        <v>#REF!</v>
      </c>
      <c r="H19" s="52" t="e">
        <f>#REF!</f>
        <v>#REF!</v>
      </c>
      <c r="I19" s="27" t="e">
        <f>#REF!</f>
        <v>#REF!</v>
      </c>
      <c r="J19" s="47" t="e">
        <f>ROUND(N19/K19,4)</f>
        <v>#REF!</v>
      </c>
      <c r="K19" s="46">
        <v>18460455.1613</v>
      </c>
      <c r="L19" s="25">
        <v>2000</v>
      </c>
      <c r="M19" s="25" t="e">
        <f>#REF!</f>
        <v>#REF!</v>
      </c>
      <c r="N19" s="24" t="e">
        <f>L19*M19*(I19-F19)%</f>
        <v>#REF!</v>
      </c>
    </row>
    <row r="20" spans="1:14" s="7" customFormat="1" hidden="1" x14ac:dyDescent="0.3">
      <c r="A20" s="33">
        <v>1</v>
      </c>
      <c r="B20" s="32" t="s">
        <v>24</v>
      </c>
      <c r="C20" s="31">
        <f>$C$2</f>
        <v>44501</v>
      </c>
      <c r="D20" s="30">
        <v>42446</v>
      </c>
      <c r="E20" s="30">
        <v>46098</v>
      </c>
      <c r="F20" s="27">
        <f>F7</f>
        <v>90.346136978840605</v>
      </c>
      <c r="G20" s="53">
        <f>G7</f>
        <v>-1.5E-3</v>
      </c>
      <c r="H20" s="52" t="s">
        <v>27</v>
      </c>
      <c r="I20" s="27">
        <f>I7</f>
        <v>90.893496104903164</v>
      </c>
      <c r="J20" s="47">
        <f>ROUND(N20/K20,4)</f>
        <v>7.8E-2</v>
      </c>
      <c r="K20" s="46">
        <v>18397476.333299998</v>
      </c>
      <c r="L20" s="25">
        <v>52500</v>
      </c>
      <c r="M20" s="25">
        <f>M7</f>
        <v>4991</v>
      </c>
      <c r="N20" s="24">
        <f>L20*M20*(I20-F20)%</f>
        <v>1434231.4340435734</v>
      </c>
    </row>
    <row r="21" spans="1:14" s="7" customFormat="1" hidden="1" x14ac:dyDescent="0.3">
      <c r="A21" s="33">
        <v>1</v>
      </c>
      <c r="B21" s="32" t="s">
        <v>1</v>
      </c>
      <c r="C21" s="31">
        <f>$C$2</f>
        <v>44501</v>
      </c>
      <c r="D21" s="30">
        <v>43165</v>
      </c>
      <c r="E21" s="30">
        <v>44991</v>
      </c>
      <c r="F21" s="27">
        <v>99.221635880026099</v>
      </c>
      <c r="G21" s="53">
        <v>1.5E-3</v>
      </c>
      <c r="H21" s="52" t="s">
        <v>27</v>
      </c>
      <c r="I21" s="27">
        <v>98.98288101887978</v>
      </c>
      <c r="J21" s="47">
        <f>ROUND(N21/K21,4)</f>
        <v>-4.1999999999999997E-3</v>
      </c>
      <c r="K21" s="46">
        <v>40154909.262500003</v>
      </c>
      <c r="L21" s="25">
        <v>14000</v>
      </c>
      <c r="M21" s="25">
        <v>5000</v>
      </c>
      <c r="N21" s="24">
        <f>L21*M21*(I21-F21)%</f>
        <v>-167128.4028024232</v>
      </c>
    </row>
    <row r="22" spans="1:14" s="7" customFormat="1" hidden="1" x14ac:dyDescent="0.3">
      <c r="A22" s="33">
        <v>1</v>
      </c>
      <c r="B22" s="32" t="s">
        <v>28</v>
      </c>
      <c r="C22" s="31">
        <f>$C$2</f>
        <v>44501</v>
      </c>
      <c r="D22" s="30">
        <v>42934</v>
      </c>
      <c r="E22" s="30">
        <v>44760</v>
      </c>
      <c r="F22" s="27">
        <f>F9</f>
        <v>100.44776167726479</v>
      </c>
      <c r="G22" s="53">
        <f>G9</f>
        <v>1.4999999999999999E-2</v>
      </c>
      <c r="H22" s="52" t="s">
        <v>27</v>
      </c>
      <c r="I22" s="27">
        <f>I9</f>
        <v>98.790994556287316</v>
      </c>
      <c r="J22" s="47">
        <f>ROUND(N22/K22,4)</f>
        <v>-2.0500000000000001E-2</v>
      </c>
      <c r="K22" s="46">
        <v>18153171.964400001</v>
      </c>
      <c r="L22" s="25">
        <v>10000</v>
      </c>
      <c r="M22" s="25">
        <f>M9</f>
        <v>2250</v>
      </c>
      <c r="N22" s="24">
        <f>L22*M22*(I22-F22)%</f>
        <v>-372772.60221993242</v>
      </c>
    </row>
    <row r="23" spans="1:14" s="7" customFormat="1" ht="15.75" hidden="1" customHeight="1" x14ac:dyDescent="0.3">
      <c r="A23" s="33">
        <v>3</v>
      </c>
      <c r="B23" s="32" t="s">
        <v>30</v>
      </c>
      <c r="C23" s="31">
        <f>$C$2</f>
        <v>44501</v>
      </c>
      <c r="D23" s="30">
        <v>41912</v>
      </c>
      <c r="E23" s="30">
        <v>45565</v>
      </c>
      <c r="F23" s="27">
        <v>97.746300000000005</v>
      </c>
      <c r="G23" s="53">
        <v>1.5E-3</v>
      </c>
      <c r="H23" s="52" t="s">
        <v>27</v>
      </c>
      <c r="I23" s="27">
        <v>97.249151801255465</v>
      </c>
      <c r="J23" s="47">
        <f>ROUND(N23/K23,4)</f>
        <v>-2.5700000000000001E-2</v>
      </c>
      <c r="K23" s="46">
        <v>37716058.631999999</v>
      </c>
      <c r="L23" s="25">
        <v>39000</v>
      </c>
      <c r="M23" s="25">
        <v>4991</v>
      </c>
      <c r="N23" s="24">
        <f>L23*M23*(I23-F23)%</f>
        <v>-967693.99737425975</v>
      </c>
    </row>
    <row r="24" spans="1:14" s="7" customFormat="1" ht="15.75" customHeight="1" x14ac:dyDescent="0.3">
      <c r="A24" s="33"/>
      <c r="B24" s="32"/>
      <c r="C24" s="31"/>
      <c r="D24" s="30"/>
      <c r="E24" s="30"/>
      <c r="F24" s="27"/>
      <c r="G24" s="53"/>
      <c r="H24" s="52"/>
      <c r="I24" s="27"/>
      <c r="J24" s="47"/>
      <c r="K24" s="46"/>
      <c r="L24" s="25"/>
      <c r="M24" s="25"/>
      <c r="N24" s="24"/>
    </row>
    <row r="25" spans="1:14" s="7" customFormat="1" ht="15.75" customHeight="1" x14ac:dyDescent="0.3">
      <c r="A25" s="61" t="s">
        <v>38</v>
      </c>
      <c r="B25" s="32"/>
      <c r="C25" s="31"/>
      <c r="D25" s="30"/>
      <c r="E25" s="30"/>
      <c r="F25" s="27"/>
      <c r="G25" s="53"/>
      <c r="H25" s="52"/>
      <c r="I25" s="27"/>
      <c r="J25" s="47"/>
      <c r="K25" s="46"/>
      <c r="L25" s="25"/>
      <c r="M25" s="25"/>
      <c r="N25" s="24"/>
    </row>
    <row r="26" spans="1:14" ht="46.8" x14ac:dyDescent="0.3">
      <c r="A26" s="21" t="s">
        <v>16</v>
      </c>
      <c r="B26" s="21" t="s">
        <v>15</v>
      </c>
      <c r="C26" s="21" t="s">
        <v>14</v>
      </c>
      <c r="D26" s="21" t="s">
        <v>13</v>
      </c>
      <c r="E26" s="21" t="s">
        <v>12</v>
      </c>
      <c r="F26" s="21" t="s">
        <v>11</v>
      </c>
      <c r="G26" s="22" t="s">
        <v>10</v>
      </c>
      <c r="H26" s="21" t="s">
        <v>9</v>
      </c>
      <c r="I26" s="21" t="s">
        <v>8</v>
      </c>
      <c r="J26" s="21" t="s">
        <v>7</v>
      </c>
      <c r="K26" s="20" t="s">
        <v>6</v>
      </c>
      <c r="L26" s="20" t="s">
        <v>5</v>
      </c>
      <c r="M26" s="20" t="s">
        <v>4</v>
      </c>
      <c r="N26" s="21" t="s">
        <v>3</v>
      </c>
    </row>
    <row r="27" spans="1:14" s="7" customFormat="1" ht="15.75" hidden="1" customHeight="1" x14ac:dyDescent="0.3">
      <c r="A27" s="15">
        <v>1</v>
      </c>
      <c r="B27" s="14" t="s">
        <v>1</v>
      </c>
      <c r="C27" s="13">
        <f>$C$2</f>
        <v>44501</v>
      </c>
      <c r="D27" s="17">
        <v>43165</v>
      </c>
      <c r="E27" s="17">
        <v>44991</v>
      </c>
      <c r="F27" s="10">
        <f>F8</f>
        <v>100.30429510717434</v>
      </c>
      <c r="G27" s="39">
        <f>G8</f>
        <v>4.0000000000000001E-3</v>
      </c>
      <c r="H27" s="41" t="s">
        <v>27</v>
      </c>
      <c r="I27" s="10">
        <f>I8</f>
        <v>99.887272543623197</v>
      </c>
      <c r="J27" s="35">
        <f>ROUND(N27/K27,4)</f>
        <v>-2E-3</v>
      </c>
      <c r="K27" s="36">
        <v>155916947.618</v>
      </c>
      <c r="L27" s="34">
        <v>22000</v>
      </c>
      <c r="M27" s="34">
        <v>3333</v>
      </c>
      <c r="N27" s="44">
        <f>L27*M27*(I27-F27)%</f>
        <v>-305785.96494951105</v>
      </c>
    </row>
    <row r="28" spans="1:14" s="7" customFormat="1" ht="15.75" customHeight="1" x14ac:dyDescent="0.3">
      <c r="A28" s="15">
        <v>1</v>
      </c>
      <c r="B28" s="14" t="s">
        <v>34</v>
      </c>
      <c r="C28" s="13">
        <f>$C$2</f>
        <v>44501</v>
      </c>
      <c r="D28" s="17">
        <v>43907</v>
      </c>
      <c r="E28" s="17">
        <v>47559</v>
      </c>
      <c r="F28" s="10">
        <f>F11</f>
        <v>108.41146865236948</v>
      </c>
      <c r="G28" s="39">
        <f>G11</f>
        <v>1.4999999999999999E-2</v>
      </c>
      <c r="H28" s="41" t="str">
        <f>H11</f>
        <v>Markup</v>
      </c>
      <c r="I28" s="10">
        <f>I11</f>
        <v>99.652280396579087</v>
      </c>
      <c r="J28" s="35">
        <f>ROUND(N28/K28,4)</f>
        <v>-1.5299999999999999E-2</v>
      </c>
      <c r="K28" s="36">
        <v>171393849.84</v>
      </c>
      <c r="L28" s="34">
        <v>30</v>
      </c>
      <c r="M28" s="34">
        <f>M11</f>
        <v>1000000</v>
      </c>
      <c r="N28" s="44">
        <f>L28*M28*(I28-F28)%</f>
        <v>-2627756.4767371174</v>
      </c>
    </row>
    <row r="29" spans="1:14" s="7" customFormat="1" hidden="1" x14ac:dyDescent="0.3">
      <c r="A29" s="15">
        <v>3</v>
      </c>
      <c r="B29" s="14" t="s">
        <v>25</v>
      </c>
      <c r="C29" s="13">
        <f>$C$2</f>
        <v>44501</v>
      </c>
      <c r="D29" s="17">
        <f>D37</f>
        <v>43054</v>
      </c>
      <c r="E29" s="17">
        <f>E37</f>
        <v>44515</v>
      </c>
      <c r="F29" s="10">
        <f>F37</f>
        <v>98.741938795994429</v>
      </c>
      <c r="G29" s="40">
        <f>G37</f>
        <v>-0.01</v>
      </c>
      <c r="H29" s="10" t="str">
        <f>H37</f>
        <v>Markdown</v>
      </c>
      <c r="I29" s="10">
        <f>I37</f>
        <v>99.068021797297007</v>
      </c>
      <c r="J29" s="35">
        <f>ROUND(N29/K29,4)</f>
        <v>2.0000000000000001E-4</v>
      </c>
      <c r="K29" s="36">
        <v>202600078.71950001</v>
      </c>
      <c r="L29" s="34">
        <v>500</v>
      </c>
      <c r="M29" s="34">
        <f>M37</f>
        <v>29053</v>
      </c>
      <c r="N29" s="44">
        <f>L29*M29*(I29-F29)%</f>
        <v>47368.447184219018</v>
      </c>
    </row>
    <row r="30" spans="1:14" s="7" customFormat="1" ht="15.75" hidden="1" customHeight="1" x14ac:dyDescent="0.3">
      <c r="A30" s="15">
        <v>2</v>
      </c>
      <c r="B30" s="14" t="s">
        <v>22</v>
      </c>
      <c r="C30" s="13">
        <f>$C$2</f>
        <v>44501</v>
      </c>
      <c r="D30" s="17">
        <v>42768</v>
      </c>
      <c r="E30" s="17">
        <v>44959</v>
      </c>
      <c r="F30" s="35">
        <f>F10</f>
        <v>92</v>
      </c>
      <c r="G30" s="39">
        <f>G10</f>
        <v>1.4999999999999999E-2</v>
      </c>
      <c r="H30" s="41" t="str">
        <f>H10</f>
        <v>Markup</v>
      </c>
      <c r="I30" s="35">
        <f>I10</f>
        <v>90.560196634334673</v>
      </c>
      <c r="J30" s="35">
        <f>ROUND(N30/K30,4)</f>
        <v>-1.9E-3</v>
      </c>
      <c r="K30" s="36">
        <v>150335884.76519999</v>
      </c>
      <c r="L30" s="34">
        <v>480</v>
      </c>
      <c r="M30" s="34">
        <f>M10</f>
        <v>41667</v>
      </c>
      <c r="N30" s="44">
        <f>L30*M30*(I30-F30)%</f>
        <v>-287962.97681845044</v>
      </c>
    </row>
    <row r="31" spans="1:14" s="7" customFormat="1" ht="15.75" customHeight="1" x14ac:dyDescent="0.3">
      <c r="A31" s="15">
        <v>2</v>
      </c>
      <c r="B31" s="14" t="s">
        <v>37</v>
      </c>
      <c r="C31" s="13">
        <f>$C$2</f>
        <v>44501</v>
      </c>
      <c r="D31" s="17">
        <v>43213</v>
      </c>
      <c r="E31" s="17">
        <v>46866</v>
      </c>
      <c r="F31" s="10">
        <v>107.45557917180597</v>
      </c>
      <c r="G31" s="39">
        <v>1.4999999999999999E-2</v>
      </c>
      <c r="H31" s="10" t="s">
        <v>27</v>
      </c>
      <c r="I31" s="10">
        <v>100.31462929192216</v>
      </c>
      <c r="J31" s="35">
        <f>ROUND(N31/K31,4)</f>
        <v>-7.1999999999999995E-2</v>
      </c>
      <c r="K31" s="36">
        <v>171393849.84</v>
      </c>
      <c r="L31" s="34">
        <v>1730</v>
      </c>
      <c r="M31" s="34">
        <v>99880</v>
      </c>
      <c r="N31" s="44">
        <f>L31*M31*(I31-F31)%</f>
        <v>-12339018.680248344</v>
      </c>
    </row>
    <row r="32" spans="1:14" s="7" customFormat="1" ht="15.75" customHeight="1" x14ac:dyDescent="0.3">
      <c r="A32" s="33"/>
      <c r="B32" s="32"/>
      <c r="C32" s="31"/>
      <c r="D32" s="30"/>
      <c r="E32" s="30"/>
      <c r="F32" s="27"/>
      <c r="G32" s="60"/>
      <c r="H32" s="52"/>
      <c r="I32" s="27"/>
      <c r="J32" s="47"/>
      <c r="K32" s="46"/>
      <c r="L32" s="25"/>
      <c r="M32" s="25"/>
      <c r="N32" s="24"/>
    </row>
    <row r="33" spans="1:14" s="7" customFormat="1" ht="15.75" customHeight="1" x14ac:dyDescent="0.3">
      <c r="A33" s="33"/>
      <c r="B33" s="32"/>
      <c r="C33" s="31"/>
      <c r="D33" s="30"/>
      <c r="E33" s="30"/>
      <c r="F33" s="27"/>
      <c r="G33" s="53"/>
      <c r="H33" s="52"/>
      <c r="I33" s="27"/>
      <c r="J33" s="47"/>
      <c r="K33" s="46"/>
      <c r="L33" s="25"/>
      <c r="M33" s="25"/>
      <c r="N33" s="24"/>
    </row>
    <row r="34" spans="1:14" s="7" customFormat="1" ht="15.75" customHeight="1" x14ac:dyDescent="0.3">
      <c r="A34" s="23" t="s">
        <v>36</v>
      </c>
      <c r="B34" s="32"/>
      <c r="C34" s="31"/>
      <c r="D34" s="30"/>
      <c r="E34" s="30"/>
      <c r="F34" s="27"/>
      <c r="G34" s="53"/>
      <c r="H34" s="52"/>
      <c r="I34" s="27"/>
      <c r="J34" s="47"/>
      <c r="K34" s="46"/>
      <c r="L34" s="25"/>
      <c r="M34" s="25"/>
      <c r="N34" s="24"/>
    </row>
    <row r="35" spans="1:14" ht="46.8" x14ac:dyDescent="0.3">
      <c r="A35" s="21" t="s">
        <v>16</v>
      </c>
      <c r="B35" s="21" t="s">
        <v>15</v>
      </c>
      <c r="C35" s="21" t="s">
        <v>14</v>
      </c>
      <c r="D35" s="21" t="s">
        <v>13</v>
      </c>
      <c r="E35" s="21" t="s">
        <v>12</v>
      </c>
      <c r="F35" s="21" t="s">
        <v>11</v>
      </c>
      <c r="G35" s="22" t="s">
        <v>10</v>
      </c>
      <c r="H35" s="21" t="s">
        <v>9</v>
      </c>
      <c r="I35" s="21" t="s">
        <v>8</v>
      </c>
      <c r="J35" s="21" t="s">
        <v>7</v>
      </c>
      <c r="K35" s="20" t="s">
        <v>6</v>
      </c>
      <c r="L35" s="20" t="s">
        <v>5</v>
      </c>
      <c r="M35" s="20" t="s">
        <v>4</v>
      </c>
      <c r="N35" s="21" t="s">
        <v>3</v>
      </c>
    </row>
    <row r="36" spans="1:14" s="7" customFormat="1" x14ac:dyDescent="0.3">
      <c r="A36" s="15">
        <v>1</v>
      </c>
      <c r="B36" s="14" t="s">
        <v>29</v>
      </c>
      <c r="C36" s="13">
        <f>$C$2</f>
        <v>44501</v>
      </c>
      <c r="D36" s="17">
        <v>43069</v>
      </c>
      <c r="E36" s="17">
        <v>45260</v>
      </c>
      <c r="F36" s="10">
        <v>99.05</v>
      </c>
      <c r="G36" s="59">
        <v>1.4999999999999999E-2</v>
      </c>
      <c r="H36" s="56" t="s">
        <v>27</v>
      </c>
      <c r="I36" s="10">
        <v>97.597783492053935</v>
      </c>
      <c r="J36" s="35">
        <f>ROUND(N36/K36,4)</f>
        <v>-1.8700000000000001E-2</v>
      </c>
      <c r="K36" s="54">
        <v>71108150.777999997</v>
      </c>
      <c r="L36" s="34">
        <v>2033</v>
      </c>
      <c r="M36" s="34">
        <v>45000</v>
      </c>
      <c r="N36" s="44">
        <f>L36*M36*(I36-F36)%</f>
        <v>-1328560.272294455</v>
      </c>
    </row>
    <row r="37" spans="1:14" s="7" customFormat="1" hidden="1" x14ac:dyDescent="0.3">
      <c r="A37" s="15">
        <v>1</v>
      </c>
      <c r="B37" s="14" t="s">
        <v>25</v>
      </c>
      <c r="C37" s="13">
        <f>$C$2</f>
        <v>44501</v>
      </c>
      <c r="D37" s="17">
        <v>43054</v>
      </c>
      <c r="E37" s="17">
        <v>44515</v>
      </c>
      <c r="F37" s="10">
        <v>98.741938795994429</v>
      </c>
      <c r="G37" s="58">
        <v>-0.01</v>
      </c>
      <c r="H37" s="56" t="s">
        <v>33</v>
      </c>
      <c r="I37" s="10">
        <v>99.068021797297007</v>
      </c>
      <c r="J37" s="35">
        <f>ROUND(N37/K37,4)</f>
        <v>4.4000000000000003E-3</v>
      </c>
      <c r="K37" s="36">
        <v>74941759.254899994</v>
      </c>
      <c r="L37" s="34">
        <v>3450</v>
      </c>
      <c r="M37" s="34">
        <v>29053</v>
      </c>
      <c r="N37" s="44">
        <f>L37*M37*(I37-F37)%</f>
        <v>326842.28557111119</v>
      </c>
    </row>
    <row r="38" spans="1:14" s="7" customFormat="1" ht="21" hidden="1" customHeight="1" x14ac:dyDescent="0.3">
      <c r="A38" s="15">
        <v>2</v>
      </c>
      <c r="B38" s="14" t="s">
        <v>22</v>
      </c>
      <c r="C38" s="13">
        <f>$C$2</f>
        <v>44501</v>
      </c>
      <c r="D38" s="17">
        <v>42768</v>
      </c>
      <c r="E38" s="17">
        <v>44959</v>
      </c>
      <c r="F38" s="35">
        <f>F10</f>
        <v>92</v>
      </c>
      <c r="G38" s="57">
        <f>G10</f>
        <v>1.4999999999999999E-2</v>
      </c>
      <c r="H38" s="56" t="str">
        <f>H10</f>
        <v>Markup</v>
      </c>
      <c r="I38" s="35">
        <f>I10</f>
        <v>90.560196634334673</v>
      </c>
      <c r="J38" s="35">
        <f>ROUND(N38/K38,4)</f>
        <v>-8.2000000000000007E-3</v>
      </c>
      <c r="K38" s="36">
        <v>72838297.251000002</v>
      </c>
      <c r="L38" s="34">
        <v>1000</v>
      </c>
      <c r="M38" s="34">
        <f>M10</f>
        <v>41667</v>
      </c>
      <c r="N38" s="16">
        <f>L38*M38*(I38-F38)%</f>
        <v>-599922.86837177176</v>
      </c>
    </row>
    <row r="39" spans="1:14" s="7" customFormat="1" ht="21" hidden="1" customHeight="1" x14ac:dyDescent="0.3">
      <c r="A39" s="15">
        <v>2</v>
      </c>
      <c r="B39" s="14" t="s">
        <v>18</v>
      </c>
      <c r="C39" s="13">
        <f>C38</f>
        <v>44501</v>
      </c>
      <c r="D39" s="17">
        <v>43839</v>
      </c>
      <c r="E39" s="17">
        <v>47492</v>
      </c>
      <c r="F39" s="35">
        <v>99.595304073382522</v>
      </c>
      <c r="G39" s="11">
        <v>-1.5E-3</v>
      </c>
      <c r="H39" s="41" t="s">
        <v>33</v>
      </c>
      <c r="I39" s="35">
        <v>100.59486125493441</v>
      </c>
      <c r="J39" s="35">
        <f>ROUND(N39/K39,4)</f>
        <v>5.2900000000000003E-2</v>
      </c>
      <c r="K39" s="36">
        <v>67035065.775899999</v>
      </c>
      <c r="L39" s="34">
        <v>355</v>
      </c>
      <c r="M39" s="34">
        <v>1000000</v>
      </c>
      <c r="N39" s="16">
        <f>L39*M39*(I39-F39)%</f>
        <v>3548427.9945092197</v>
      </c>
    </row>
    <row r="40" spans="1:14" s="7" customFormat="1" x14ac:dyDescent="0.3">
      <c r="A40" s="33"/>
      <c r="B40" s="32"/>
      <c r="C40" s="31"/>
      <c r="D40" s="30"/>
      <c r="E40" s="30"/>
      <c r="F40" s="27"/>
      <c r="G40" s="53"/>
      <c r="H40" s="52"/>
      <c r="I40" s="27"/>
      <c r="J40" s="47"/>
      <c r="K40" s="25"/>
      <c r="L40" s="25"/>
      <c r="M40" s="25"/>
      <c r="N40" s="24"/>
    </row>
    <row r="41" spans="1:14" x14ac:dyDescent="0.3">
      <c r="A41" s="23" t="s">
        <v>35</v>
      </c>
    </row>
    <row r="42" spans="1:14" ht="46.8" x14ac:dyDescent="0.3">
      <c r="A42" s="49" t="s">
        <v>16</v>
      </c>
      <c r="B42" s="49" t="s">
        <v>15</v>
      </c>
      <c r="C42" s="49" t="s">
        <v>14</v>
      </c>
      <c r="D42" s="49" t="s">
        <v>13</v>
      </c>
      <c r="E42" s="49" t="s">
        <v>12</v>
      </c>
      <c r="F42" s="49" t="s">
        <v>11</v>
      </c>
      <c r="G42" s="51" t="s">
        <v>10</v>
      </c>
      <c r="H42" s="49" t="s">
        <v>9</v>
      </c>
      <c r="I42" s="49" t="s">
        <v>8</v>
      </c>
      <c r="J42" s="49" t="s">
        <v>7</v>
      </c>
      <c r="K42" s="50" t="s">
        <v>6</v>
      </c>
      <c r="L42" s="50" t="s">
        <v>5</v>
      </c>
      <c r="M42" s="50" t="s">
        <v>4</v>
      </c>
      <c r="N42" s="55" t="s">
        <v>3</v>
      </c>
    </row>
    <row r="43" spans="1:14" s="7" customFormat="1" ht="15.75" hidden="1" customHeight="1" x14ac:dyDescent="0.3">
      <c r="A43" s="15">
        <v>1</v>
      </c>
      <c r="B43" s="14" t="s">
        <v>24</v>
      </c>
      <c r="C43" s="13">
        <f>$C$2</f>
        <v>44501</v>
      </c>
      <c r="D43" s="17">
        <v>42446</v>
      </c>
      <c r="E43" s="17">
        <v>46098</v>
      </c>
      <c r="F43" s="10">
        <f>F7</f>
        <v>90.346136978840605</v>
      </c>
      <c r="G43" s="40">
        <f>G7</f>
        <v>-1.5E-3</v>
      </c>
      <c r="H43" s="41" t="str">
        <f>H7</f>
        <v>Markdown</v>
      </c>
      <c r="I43" s="10">
        <f>I7</f>
        <v>90.893496104903164</v>
      </c>
      <c r="J43" s="35">
        <f>ROUND(N43/K43,4)</f>
        <v>1.06E-2</v>
      </c>
      <c r="K43" s="34">
        <v>12900609.9385</v>
      </c>
      <c r="L43" s="34">
        <v>5000</v>
      </c>
      <c r="M43" s="34">
        <f>M7</f>
        <v>4991</v>
      </c>
      <c r="N43" s="16">
        <f>L43*M43*(I43-F43)%</f>
        <v>136593.46990891176</v>
      </c>
    </row>
    <row r="44" spans="1:14" s="7" customFormat="1" ht="15.75" customHeight="1" x14ac:dyDescent="0.3">
      <c r="A44" s="15">
        <v>1</v>
      </c>
      <c r="B44" s="14" t="s">
        <v>34</v>
      </c>
      <c r="C44" s="13">
        <f>$C$2</f>
        <v>44501</v>
      </c>
      <c r="D44" s="17">
        <f>D11</f>
        <v>43907</v>
      </c>
      <c r="E44" s="17">
        <f>E11</f>
        <v>47559</v>
      </c>
      <c r="F44" s="10">
        <f>F11</f>
        <v>108.41146865236948</v>
      </c>
      <c r="G44" s="18">
        <f>G11</f>
        <v>1.4999999999999999E-2</v>
      </c>
      <c r="H44" s="17" t="str">
        <f>H11</f>
        <v>Markup</v>
      </c>
      <c r="I44" s="10">
        <f>I11</f>
        <v>99.652280396579087</v>
      </c>
      <c r="J44" s="35">
        <f>ROUND(N44/K44,4)</f>
        <v>-8.0199999999999994E-2</v>
      </c>
      <c r="K44" s="34">
        <v>21856152.303300001</v>
      </c>
      <c r="L44" s="34">
        <v>20</v>
      </c>
      <c r="M44" s="34">
        <f>M11</f>
        <v>1000000</v>
      </c>
      <c r="N44" s="16">
        <f>L44*M44*(I44-F44)%</f>
        <v>-1751837.6511580783</v>
      </c>
    </row>
    <row r="45" spans="1:14" s="7" customFormat="1" hidden="1" x14ac:dyDescent="0.3">
      <c r="A45" s="15">
        <v>2</v>
      </c>
      <c r="B45" s="14" t="s">
        <v>28</v>
      </c>
      <c r="C45" s="13">
        <f>$C$2</f>
        <v>44501</v>
      </c>
      <c r="D45" s="17">
        <v>42934</v>
      </c>
      <c r="E45" s="17">
        <v>44760</v>
      </c>
      <c r="F45" s="10">
        <f>F9</f>
        <v>100.44776167726479</v>
      </c>
      <c r="G45" s="39">
        <f>G9</f>
        <v>1.4999999999999999E-2</v>
      </c>
      <c r="H45" s="41" t="str">
        <f>H9</f>
        <v>Markup</v>
      </c>
      <c r="I45" s="10">
        <f>I9</f>
        <v>98.790994556287316</v>
      </c>
      <c r="J45" s="35">
        <f>ROUND(N45/K45,4)</f>
        <v>-4.4200000000000003E-2</v>
      </c>
      <c r="K45" s="54">
        <v>14349970.3643</v>
      </c>
      <c r="L45" s="36">
        <v>17000</v>
      </c>
      <c r="M45" s="36">
        <f>M9</f>
        <v>2250</v>
      </c>
      <c r="N45" s="44">
        <f>L45*M45*(I45-F45)%</f>
        <v>-633713.42377388512</v>
      </c>
    </row>
    <row r="46" spans="1:14" s="7" customFormat="1" hidden="1" x14ac:dyDescent="0.3">
      <c r="A46" s="15">
        <v>2</v>
      </c>
      <c r="B46" s="14" t="s">
        <v>2</v>
      </c>
      <c r="C46" s="13">
        <f>$C$2</f>
        <v>44501</v>
      </c>
      <c r="D46" s="17">
        <v>42727</v>
      </c>
      <c r="E46" s="17">
        <v>46379</v>
      </c>
      <c r="F46" s="10">
        <v>100</v>
      </c>
      <c r="G46" s="39">
        <v>7.4999999999999997E-3</v>
      </c>
      <c r="H46" s="41" t="s">
        <v>27</v>
      </c>
      <c r="I46" s="10">
        <v>96.942099999999996</v>
      </c>
      <c r="J46" s="35">
        <f>ROUND(N46/K46,4)</f>
        <v>-0.1394</v>
      </c>
      <c r="K46" s="54">
        <v>12047074.527100001</v>
      </c>
      <c r="L46" s="36">
        <v>550</v>
      </c>
      <c r="M46" s="36">
        <f>M13</f>
        <v>99840</v>
      </c>
      <c r="N46" s="44">
        <f>L46*M46*(I46-F46)%</f>
        <v>-1679154.048000002</v>
      </c>
    </row>
    <row r="47" spans="1:14" s="7" customFormat="1" ht="15.75" hidden="1" customHeight="1" x14ac:dyDescent="0.3">
      <c r="A47" s="15">
        <v>2</v>
      </c>
      <c r="B47" s="14" t="s">
        <v>19</v>
      </c>
      <c r="C47" s="13">
        <f>$C$2</f>
        <v>44501</v>
      </c>
      <c r="D47" s="17">
        <v>42419</v>
      </c>
      <c r="E47" s="17">
        <v>46072</v>
      </c>
      <c r="F47" s="10">
        <f>F14</f>
        <v>96.321689848909429</v>
      </c>
      <c r="G47" s="40">
        <f>G14</f>
        <v>-1.5E-3</v>
      </c>
      <c r="H47" s="41" t="s">
        <v>33</v>
      </c>
      <c r="I47" s="10">
        <f>I14</f>
        <v>96.911010470544085</v>
      </c>
      <c r="J47" s="35">
        <f>ROUND(N47/K47,4)</f>
        <v>2.2800000000000001E-2</v>
      </c>
      <c r="K47" s="34">
        <v>12900609.9385</v>
      </c>
      <c r="L47" s="34">
        <v>500</v>
      </c>
      <c r="M47" s="34">
        <f>M14</f>
        <v>99820</v>
      </c>
      <c r="N47" s="16">
        <f>L47*M47*(I47-F47)%</f>
        <v>294129.92225785658</v>
      </c>
    </row>
    <row r="48" spans="1:14" s="7" customFormat="1" ht="15.75" hidden="1" customHeight="1" x14ac:dyDescent="0.3">
      <c r="A48" s="15">
        <v>2</v>
      </c>
      <c r="B48" s="14" t="s">
        <v>32</v>
      </c>
      <c r="C48" s="13">
        <f>$C$2</f>
        <v>44501</v>
      </c>
      <c r="D48" s="17">
        <f>D15</f>
        <v>44256</v>
      </c>
      <c r="E48" s="17">
        <f>E15</f>
        <v>47908</v>
      </c>
      <c r="F48" s="10">
        <f>F15</f>
        <v>104.4074</v>
      </c>
      <c r="G48" s="18">
        <f>G15</f>
        <v>6.4999999999999997E-3</v>
      </c>
      <c r="H48" s="41" t="str">
        <f>H15</f>
        <v>Markup</v>
      </c>
      <c r="I48" s="10">
        <f>I15</f>
        <v>100.36065387766988</v>
      </c>
      <c r="J48" s="35">
        <f>ROUND(N48/K48,4)</f>
        <v>-7.8799999999999995E-2</v>
      </c>
      <c r="K48" s="36">
        <v>20529788.141600002</v>
      </c>
      <c r="L48" s="34">
        <v>400</v>
      </c>
      <c r="M48" s="34">
        <f>M15</f>
        <v>99980</v>
      </c>
      <c r="N48" s="44">
        <f>L48*M48*(I48-F48)%</f>
        <v>-1618374.7092422615</v>
      </c>
    </row>
    <row r="50" spans="1:14" hidden="1" x14ac:dyDescent="0.3">
      <c r="A50" s="23" t="s">
        <v>31</v>
      </c>
    </row>
    <row r="51" spans="1:14" ht="46.8" hidden="1" x14ac:dyDescent="0.3">
      <c r="A51" s="49" t="s">
        <v>16</v>
      </c>
      <c r="B51" s="49" t="s">
        <v>15</v>
      </c>
      <c r="C51" s="49" t="s">
        <v>14</v>
      </c>
      <c r="D51" s="49" t="s">
        <v>13</v>
      </c>
      <c r="E51" s="49" t="s">
        <v>12</v>
      </c>
      <c r="F51" s="49" t="s">
        <v>11</v>
      </c>
      <c r="G51" s="51" t="s">
        <v>10</v>
      </c>
      <c r="H51" s="49" t="s">
        <v>9</v>
      </c>
      <c r="I51" s="49" t="s">
        <v>8</v>
      </c>
      <c r="J51" s="49" t="s">
        <v>7</v>
      </c>
      <c r="K51" s="50" t="s">
        <v>6</v>
      </c>
      <c r="L51" s="50" t="s">
        <v>5</v>
      </c>
      <c r="M51" s="50" t="s">
        <v>4</v>
      </c>
      <c r="N51" s="21" t="s">
        <v>3</v>
      </c>
    </row>
    <row r="52" spans="1:14" ht="15.75" hidden="1" customHeight="1" x14ac:dyDescent="0.3">
      <c r="A52" s="15">
        <v>1</v>
      </c>
      <c r="B52" s="14" t="s">
        <v>21</v>
      </c>
      <c r="C52" s="13">
        <f>C43</f>
        <v>44501</v>
      </c>
      <c r="D52" s="13" t="e">
        <f>#REF!</f>
        <v>#REF!</v>
      </c>
      <c r="E52" s="13" t="e">
        <f>#REF!</f>
        <v>#REF!</v>
      </c>
      <c r="F52" s="38" t="e">
        <f>#REF!</f>
        <v>#REF!</v>
      </c>
      <c r="G52" s="40" t="e">
        <f>#REF!</f>
        <v>#REF!</v>
      </c>
      <c r="H52" s="39" t="e">
        <f>#REF!</f>
        <v>#REF!</v>
      </c>
      <c r="I52" s="38" t="e">
        <f>#REF!</f>
        <v>#REF!</v>
      </c>
      <c r="J52" s="35" t="e">
        <f>ROUND(N52/K52,4)</f>
        <v>#REF!</v>
      </c>
      <c r="K52" s="34">
        <v>1884883.0308000001</v>
      </c>
      <c r="L52" s="34">
        <v>3000</v>
      </c>
      <c r="M52" s="34" t="e">
        <f>#REF!</f>
        <v>#REF!</v>
      </c>
      <c r="N52" s="44" t="e">
        <f>L52*M52*(I52-F52)%</f>
        <v>#REF!</v>
      </c>
    </row>
    <row r="53" spans="1:14" s="7" customFormat="1" ht="15.75" hidden="1" customHeight="1" x14ac:dyDescent="0.3">
      <c r="A53" s="15">
        <v>1</v>
      </c>
      <c r="B53" s="14" t="s">
        <v>30</v>
      </c>
      <c r="C53" s="13">
        <f>$C$2</f>
        <v>44501</v>
      </c>
      <c r="D53" s="17">
        <v>41912</v>
      </c>
      <c r="E53" s="17">
        <v>45565</v>
      </c>
      <c r="F53" s="10">
        <f>F44</f>
        <v>108.41146865236948</v>
      </c>
      <c r="G53" s="11">
        <f>G44</f>
        <v>1.4999999999999999E-2</v>
      </c>
      <c r="H53" s="10" t="str">
        <f>H44</f>
        <v>Markup</v>
      </c>
      <c r="I53" s="10">
        <f>I44</f>
        <v>99.652280396579087</v>
      </c>
      <c r="J53" s="35">
        <f>ROUND(N53/K53,4)</f>
        <v>-241.5651</v>
      </c>
      <c r="K53" s="34">
        <v>1814095.6936999999</v>
      </c>
      <c r="L53" s="34">
        <v>5003</v>
      </c>
      <c r="M53" s="34">
        <f>M44</f>
        <v>1000000</v>
      </c>
      <c r="N53" s="44">
        <f>L53*M53*(I53-F53)%</f>
        <v>-438222188.43719327</v>
      </c>
    </row>
    <row r="54" spans="1:14" s="7" customFormat="1" ht="15.75" hidden="1" customHeight="1" x14ac:dyDescent="0.3">
      <c r="A54" s="15">
        <v>1</v>
      </c>
      <c r="B54" s="14" t="s">
        <v>29</v>
      </c>
      <c r="C54" s="13">
        <f>$C$2</f>
        <v>44501</v>
      </c>
      <c r="D54" s="17">
        <v>43069</v>
      </c>
      <c r="E54" s="17">
        <v>45260</v>
      </c>
      <c r="F54" s="10">
        <f>F36</f>
        <v>99.05</v>
      </c>
      <c r="G54" s="39">
        <f>G36</f>
        <v>1.4999999999999999E-2</v>
      </c>
      <c r="H54" s="45" t="str">
        <f>H36</f>
        <v>Markup</v>
      </c>
      <c r="I54" s="10">
        <f>I36</f>
        <v>97.597783492053935</v>
      </c>
      <c r="J54" s="35">
        <f>ROUND(N54/K54,4)</f>
        <v>-5.45E-2</v>
      </c>
      <c r="K54" s="54">
        <v>1557835.1194</v>
      </c>
      <c r="L54" s="34">
        <v>130</v>
      </c>
      <c r="M54" s="34">
        <f>M36</f>
        <v>45000</v>
      </c>
      <c r="N54" s="44">
        <f>L54*M54*(I54-F54)%</f>
        <v>-84954.665714844625</v>
      </c>
    </row>
    <row r="55" spans="1:14" s="7" customFormat="1" ht="15.75" hidden="1" customHeight="1" x14ac:dyDescent="0.3">
      <c r="A55" s="15">
        <v>1</v>
      </c>
      <c r="B55" s="14" t="s">
        <v>28</v>
      </c>
      <c r="C55" s="13">
        <f>$C$2</f>
        <v>44501</v>
      </c>
      <c r="D55" s="17">
        <v>42934</v>
      </c>
      <c r="E55" s="17">
        <v>44760</v>
      </c>
      <c r="F55" s="10">
        <f>F9</f>
        <v>100.44776167726479</v>
      </c>
      <c r="G55" s="39">
        <f>G9</f>
        <v>1.4999999999999999E-2</v>
      </c>
      <c r="H55" s="41" t="str">
        <f>H9</f>
        <v>Markup</v>
      </c>
      <c r="I55" s="10">
        <f>I9</f>
        <v>98.790994556287316</v>
      </c>
      <c r="J55" s="35">
        <f>ROUND(N55/K55,4)</f>
        <v>-0.1145</v>
      </c>
      <c r="K55" s="54">
        <v>1627432.2372000001</v>
      </c>
      <c r="L55" s="36">
        <v>5000</v>
      </c>
      <c r="M55" s="36">
        <f>M45</f>
        <v>2250</v>
      </c>
      <c r="N55" s="44">
        <f>L55*M55*(I55-F55)%</f>
        <v>-186386.30110996621</v>
      </c>
    </row>
    <row r="56" spans="1:14" s="7" customFormat="1" ht="15.75" hidden="1" customHeight="1" x14ac:dyDescent="0.3">
      <c r="A56" s="15">
        <v>3</v>
      </c>
      <c r="B56" s="14" t="s">
        <v>2</v>
      </c>
      <c r="C56" s="13">
        <f>$C$2</f>
        <v>44501</v>
      </c>
      <c r="D56" s="17">
        <v>42727</v>
      </c>
      <c r="E56" s="17">
        <v>46379</v>
      </c>
      <c r="F56" s="10">
        <v>100</v>
      </c>
      <c r="G56" s="39">
        <v>7.4999999999999997E-3</v>
      </c>
      <c r="H56" s="41" t="s">
        <v>27</v>
      </c>
      <c r="I56" s="10">
        <v>96.942099999999996</v>
      </c>
      <c r="J56" s="35">
        <f>ROUND(N56/K56,4)</f>
        <v>-9.8500000000000004E-2</v>
      </c>
      <c r="K56" s="54">
        <v>1549274.1802999999</v>
      </c>
      <c r="L56" s="36">
        <v>50</v>
      </c>
      <c r="M56" s="36">
        <f>M46</f>
        <v>99840</v>
      </c>
      <c r="N56" s="44">
        <f>L56*M56*(I56-F56)%</f>
        <v>-152650.36800000019</v>
      </c>
    </row>
    <row r="57" spans="1:14" s="7" customFormat="1" hidden="1" x14ac:dyDescent="0.3">
      <c r="A57" s="15">
        <v>3</v>
      </c>
      <c r="B57" s="14" t="s">
        <v>20</v>
      </c>
      <c r="C57" s="13">
        <f>$C$2</f>
        <v>44501</v>
      </c>
      <c r="D57" s="17">
        <v>43055</v>
      </c>
      <c r="E57" s="17">
        <v>44881</v>
      </c>
      <c r="F57" s="10">
        <v>97.646500000000003</v>
      </c>
      <c r="G57" s="40">
        <f>G9</f>
        <v>1.4999999999999999E-2</v>
      </c>
      <c r="H57" s="40" t="str">
        <f>H9</f>
        <v>Markup</v>
      </c>
      <c r="I57" s="38">
        <f>I9</f>
        <v>98.790994556287316</v>
      </c>
      <c r="J57" s="35">
        <f>ROUND(N57/K57,4)</f>
        <v>1E-3</v>
      </c>
      <c r="K57" s="36">
        <f>K53</f>
        <v>1814095.6936999999</v>
      </c>
      <c r="L57" s="34">
        <v>72</v>
      </c>
      <c r="M57" s="34">
        <f>M9</f>
        <v>2250</v>
      </c>
      <c r="N57" s="16">
        <f>L57*M57*(I57-F57)%</f>
        <v>1854.0811811854471</v>
      </c>
    </row>
    <row r="58" spans="1:14" s="7" customFormat="1" hidden="1" x14ac:dyDescent="0.3">
      <c r="A58" s="15">
        <v>2</v>
      </c>
      <c r="B58" s="14" t="s">
        <v>19</v>
      </c>
      <c r="C58" s="13">
        <f>$C$2</f>
        <v>44501</v>
      </c>
      <c r="D58" s="17">
        <v>42419</v>
      </c>
      <c r="E58" s="17">
        <v>46072</v>
      </c>
      <c r="F58" s="10">
        <f>F47</f>
        <v>96.321689848909429</v>
      </c>
      <c r="G58" s="40">
        <f>G47</f>
        <v>-1.5E-3</v>
      </c>
      <c r="H58" s="41" t="str">
        <f>H47</f>
        <v>Markdown</v>
      </c>
      <c r="I58" s="10">
        <f>I47</f>
        <v>96.911010470544085</v>
      </c>
      <c r="J58" s="35">
        <f>ROUND(N58/K58,4)</f>
        <v>4.8599999999999997E-2</v>
      </c>
      <c r="K58" s="34">
        <v>1814095.6936999999</v>
      </c>
      <c r="L58" s="34">
        <v>150</v>
      </c>
      <c r="M58" s="34">
        <f>M47</f>
        <v>99820</v>
      </c>
      <c r="N58" s="16">
        <f>L58*M58*(I58-F58)%</f>
        <v>88238.976677356986</v>
      </c>
    </row>
    <row r="59" spans="1:14" s="7" customFormat="1" ht="21" hidden="1" customHeight="1" x14ac:dyDescent="0.3">
      <c r="A59" s="15">
        <v>3</v>
      </c>
      <c r="B59" s="14" t="s">
        <v>18</v>
      </c>
      <c r="C59" s="13">
        <f>C58</f>
        <v>44501</v>
      </c>
      <c r="D59" s="17">
        <f>D39</f>
        <v>43839</v>
      </c>
      <c r="E59" s="17">
        <f>E39</f>
        <v>47492</v>
      </c>
      <c r="F59" s="10">
        <f>F39</f>
        <v>99.595304073382522</v>
      </c>
      <c r="G59" s="18">
        <f>G39</f>
        <v>-1.5E-3</v>
      </c>
      <c r="H59" s="10" t="str">
        <f>H39</f>
        <v>Markdown</v>
      </c>
      <c r="I59" s="35">
        <f>I39</f>
        <v>100.59486125493441</v>
      </c>
      <c r="J59" s="35">
        <f>ROUND(N59/K59,4)</f>
        <v>0.1928</v>
      </c>
      <c r="K59" s="36">
        <v>1814095.6936999999</v>
      </c>
      <c r="L59" s="34">
        <v>35</v>
      </c>
      <c r="M59" s="34">
        <f>M39</f>
        <v>1000000</v>
      </c>
      <c r="N59" s="16">
        <f>L59*M59*(I59-F59)%</f>
        <v>349845.01354316249</v>
      </c>
    </row>
    <row r="60" spans="1:14" s="7" customFormat="1" x14ac:dyDescent="0.3">
      <c r="A60" s="33"/>
      <c r="B60" s="32"/>
      <c r="C60" s="31"/>
      <c r="D60" s="30"/>
      <c r="E60" s="30"/>
      <c r="F60" s="27"/>
      <c r="G60" s="53"/>
      <c r="H60" s="52"/>
      <c r="I60" s="27"/>
      <c r="J60" s="47"/>
      <c r="K60" s="25"/>
      <c r="L60" s="25"/>
      <c r="M60" s="25"/>
      <c r="N60" s="24"/>
    </row>
    <row r="61" spans="1:14" hidden="1" x14ac:dyDescent="0.3"/>
    <row r="62" spans="1:14" hidden="1" x14ac:dyDescent="0.3">
      <c r="A62" s="23" t="s">
        <v>26</v>
      </c>
    </row>
    <row r="63" spans="1:14" ht="50.25" hidden="1" customHeight="1" x14ac:dyDescent="0.3">
      <c r="A63" s="49" t="s">
        <v>16</v>
      </c>
      <c r="B63" s="49" t="s">
        <v>15</v>
      </c>
      <c r="C63" s="49" t="s">
        <v>14</v>
      </c>
      <c r="D63" s="49" t="s">
        <v>13</v>
      </c>
      <c r="E63" s="49" t="s">
        <v>12</v>
      </c>
      <c r="F63" s="49" t="s">
        <v>11</v>
      </c>
      <c r="G63" s="51" t="s">
        <v>10</v>
      </c>
      <c r="H63" s="49" t="s">
        <v>9</v>
      </c>
      <c r="I63" s="49" t="s">
        <v>8</v>
      </c>
      <c r="J63" s="49" t="s">
        <v>7</v>
      </c>
      <c r="K63" s="50" t="s">
        <v>6</v>
      </c>
      <c r="L63" s="50" t="s">
        <v>5</v>
      </c>
      <c r="M63" s="50" t="s">
        <v>4</v>
      </c>
      <c r="N63" s="49" t="s">
        <v>3</v>
      </c>
    </row>
    <row r="64" spans="1:14" s="7" customFormat="1" hidden="1" x14ac:dyDescent="0.3">
      <c r="A64" s="15">
        <v>1</v>
      </c>
      <c r="B64" s="14" t="s">
        <v>25</v>
      </c>
      <c r="C64" s="13">
        <f>$C$2</f>
        <v>44501</v>
      </c>
      <c r="D64" s="17">
        <v>43054</v>
      </c>
      <c r="E64" s="17">
        <v>44515</v>
      </c>
      <c r="F64" s="10">
        <f>F37</f>
        <v>98.741938795994429</v>
      </c>
      <c r="G64" s="11">
        <f>G37</f>
        <v>-0.01</v>
      </c>
      <c r="H64" s="10" t="str">
        <f>H37</f>
        <v>Markdown</v>
      </c>
      <c r="I64" s="10">
        <f>I37</f>
        <v>99.068021797297007</v>
      </c>
      <c r="J64" s="35">
        <f>ROUND(N64/K64,4)</f>
        <v>3.3E-3</v>
      </c>
      <c r="K64" s="36">
        <v>1420291.5149999999</v>
      </c>
      <c r="L64" s="34">
        <v>50</v>
      </c>
      <c r="M64" s="34">
        <f>M37</f>
        <v>29053</v>
      </c>
      <c r="N64" s="44">
        <f>L64*M64*(I64-F64)%</f>
        <v>4736.8447184219012</v>
      </c>
    </row>
    <row r="65" spans="1:14" s="7" customFormat="1" hidden="1" x14ac:dyDescent="0.3">
      <c r="A65" s="15">
        <v>1</v>
      </c>
      <c r="B65" s="14" t="s">
        <v>22</v>
      </c>
      <c r="C65" s="13">
        <f>$C$2</f>
        <v>44501</v>
      </c>
      <c r="D65" s="17">
        <v>42768</v>
      </c>
      <c r="E65" s="17">
        <v>44959</v>
      </c>
      <c r="F65" s="35">
        <f>F38</f>
        <v>92</v>
      </c>
      <c r="G65" s="11">
        <f>G38</f>
        <v>1.4999999999999999E-2</v>
      </c>
      <c r="H65" s="10" t="str">
        <f>H38</f>
        <v>Markup</v>
      </c>
      <c r="I65" s="35">
        <f>I38</f>
        <v>90.560196634334673</v>
      </c>
      <c r="J65" s="35">
        <f>ROUND(N65/K65,4)</f>
        <v>-1.6299999999999999E-2</v>
      </c>
      <c r="K65" s="36">
        <v>1470701.8810000001</v>
      </c>
      <c r="L65" s="34">
        <v>40</v>
      </c>
      <c r="M65" s="34">
        <f>M38</f>
        <v>41667</v>
      </c>
      <c r="N65" s="16">
        <f>L65*M65*(I65-F65)%</f>
        <v>-23996.914734870872</v>
      </c>
    </row>
    <row r="66" spans="1:14" s="7" customFormat="1" ht="21" hidden="1" customHeight="1" x14ac:dyDescent="0.3">
      <c r="A66" s="15">
        <v>2</v>
      </c>
      <c r="B66" s="14" t="s">
        <v>18</v>
      </c>
      <c r="C66" s="13">
        <f>C65</f>
        <v>44501</v>
      </c>
      <c r="D66" s="17">
        <f>D39</f>
        <v>43839</v>
      </c>
      <c r="E66" s="17">
        <f>E39</f>
        <v>47492</v>
      </c>
      <c r="F66" s="35">
        <v>100.15263972144623</v>
      </c>
      <c r="G66" s="11">
        <f>G39</f>
        <v>-1.5E-3</v>
      </c>
      <c r="H66" s="10" t="str">
        <f>H39</f>
        <v>Markdown</v>
      </c>
      <c r="I66" s="35">
        <f>I39</f>
        <v>100.59486125493441</v>
      </c>
      <c r="J66" s="35">
        <f>ROUND(N66/K66,4)</f>
        <v>3.3700000000000001E-2</v>
      </c>
      <c r="K66" s="36">
        <v>1312435.9380999999</v>
      </c>
      <c r="L66" s="34">
        <v>10</v>
      </c>
      <c r="M66" s="34">
        <f>M39</f>
        <v>1000000</v>
      </c>
      <c r="N66" s="16">
        <f>L66*M66*(I66-F66)%</f>
        <v>44222.153348817985</v>
      </c>
    </row>
    <row r="67" spans="1:14" s="7" customFormat="1" hidden="1" x14ac:dyDescent="0.3">
      <c r="A67" s="33"/>
      <c r="B67" s="32"/>
      <c r="C67" s="31"/>
      <c r="D67" s="30"/>
      <c r="E67" s="30"/>
      <c r="F67" s="47"/>
      <c r="G67" s="48"/>
      <c r="H67" s="27"/>
      <c r="I67" s="47"/>
      <c r="J67" s="47"/>
      <c r="K67" s="46"/>
      <c r="L67" s="25"/>
      <c r="M67" s="25"/>
      <c r="N67" s="24"/>
    </row>
    <row r="68" spans="1:14" hidden="1" x14ac:dyDescent="0.3"/>
    <row r="69" spans="1:14" s="7" customFormat="1" ht="15.75" hidden="1" customHeight="1" x14ac:dyDescent="0.3">
      <c r="A69" s="41">
        <v>1</v>
      </c>
      <c r="B69" s="43" t="s">
        <v>24</v>
      </c>
      <c r="C69" s="13">
        <f>$C$2</f>
        <v>44501</v>
      </c>
      <c r="D69" s="42">
        <v>42446</v>
      </c>
      <c r="E69" s="42">
        <v>46098</v>
      </c>
      <c r="F69" s="38">
        <f>F7</f>
        <v>90.346136978840605</v>
      </c>
      <c r="G69" s="40">
        <f>G7</f>
        <v>-1.5E-3</v>
      </c>
      <c r="H69" s="45" t="str">
        <f>H7</f>
        <v>Markdown</v>
      </c>
      <c r="I69" s="38">
        <f>I7</f>
        <v>90.893496104903164</v>
      </c>
      <c r="J69" s="37">
        <f>ROUND(N69/K69,4)</f>
        <v>8.8999999999999999E-3</v>
      </c>
      <c r="K69" s="34">
        <v>46240802.100500003</v>
      </c>
      <c r="L69" s="34">
        <v>15028</v>
      </c>
      <c r="M69" s="34">
        <f>M7</f>
        <v>4991</v>
      </c>
      <c r="N69" s="44">
        <f>L69*M69*(I69-F69)%</f>
        <v>410545.33315822517</v>
      </c>
    </row>
    <row r="70" spans="1:14" s="7" customFormat="1" ht="15.75" hidden="1" customHeight="1" x14ac:dyDescent="0.3">
      <c r="A70" s="41">
        <v>2</v>
      </c>
      <c r="B70" s="43" t="s">
        <v>23</v>
      </c>
      <c r="C70" s="13">
        <f>$C$2</f>
        <v>44501</v>
      </c>
      <c r="D70" s="42">
        <v>43213</v>
      </c>
      <c r="E70" s="42">
        <v>46866</v>
      </c>
      <c r="F70" s="38" t="e">
        <f>#REF!</f>
        <v>#REF!</v>
      </c>
      <c r="G70" s="40" t="e">
        <f>#REF!</f>
        <v>#REF!</v>
      </c>
      <c r="H70" s="38" t="e">
        <f>#REF!</f>
        <v>#REF!</v>
      </c>
      <c r="I70" s="38" t="e">
        <f>#REF!</f>
        <v>#REF!</v>
      </c>
      <c r="J70" s="37" t="e">
        <f>ROUND(N70/K70,4)</f>
        <v>#REF!</v>
      </c>
      <c r="K70" s="34">
        <v>44396427.817599997</v>
      </c>
      <c r="L70" s="34">
        <v>80</v>
      </c>
      <c r="M70" s="34" t="e">
        <f>#REF!</f>
        <v>#REF!</v>
      </c>
      <c r="N70" s="16" t="e">
        <f>L70*M70*(I70-F70)%</f>
        <v>#REF!</v>
      </c>
    </row>
    <row r="71" spans="1:14" s="7" customFormat="1" ht="16.5" hidden="1" customHeight="1" x14ac:dyDescent="0.3">
      <c r="A71" s="41">
        <v>4</v>
      </c>
      <c r="B71" s="43" t="s">
        <v>22</v>
      </c>
      <c r="C71" s="13">
        <f>$C$2</f>
        <v>44501</v>
      </c>
      <c r="D71" s="42">
        <v>42768</v>
      </c>
      <c r="E71" s="42">
        <v>44959</v>
      </c>
      <c r="F71" s="37">
        <f>F38</f>
        <v>92</v>
      </c>
      <c r="G71" s="40">
        <f>G38</f>
        <v>1.4999999999999999E-2</v>
      </c>
      <c r="H71" s="38" t="str">
        <f>H10</f>
        <v>Markup</v>
      </c>
      <c r="I71" s="37">
        <f>I38</f>
        <v>90.560196634334673</v>
      </c>
      <c r="J71" s="37">
        <f>ROUND(N71/K71,4)</f>
        <v>-8.5000000000000006E-3</v>
      </c>
      <c r="K71" s="34">
        <v>34059131.466499999</v>
      </c>
      <c r="L71" s="34">
        <v>480</v>
      </c>
      <c r="M71" s="34">
        <f>M38</f>
        <v>41667</v>
      </c>
      <c r="N71" s="16">
        <f>L71*M71*(I71-F71)%</f>
        <v>-287962.97681845044</v>
      </c>
    </row>
    <row r="72" spans="1:14" s="7" customFormat="1" ht="15.75" hidden="1" customHeight="1" x14ac:dyDescent="0.3">
      <c r="A72" s="15">
        <v>6</v>
      </c>
      <c r="B72" s="14" t="s">
        <v>0</v>
      </c>
      <c r="C72" s="13">
        <f>$C$2</f>
        <v>44501</v>
      </c>
      <c r="D72" s="17">
        <v>43160</v>
      </c>
      <c r="E72" s="17">
        <v>44986</v>
      </c>
      <c r="F72" s="10">
        <f>F12</f>
        <v>99.986662182950553</v>
      </c>
      <c r="G72" s="11">
        <f>G12</f>
        <v>1E-3</v>
      </c>
      <c r="H72" s="10" t="str">
        <f>H12</f>
        <v>Markup</v>
      </c>
      <c r="I72" s="10">
        <f>I12</f>
        <v>99.783800535158235</v>
      </c>
      <c r="J72" s="35">
        <f>ROUND(N72/K72,4)</f>
        <v>-2.3E-3</v>
      </c>
      <c r="K72" s="36">
        <v>22019796.251699999</v>
      </c>
      <c r="L72" s="34">
        <v>250</v>
      </c>
      <c r="M72" s="34">
        <v>100000</v>
      </c>
      <c r="N72" s="16">
        <f>L72*M72*(I72-F72)%</f>
        <v>-50715.411948079498</v>
      </c>
    </row>
    <row r="73" spans="1:14" s="7" customFormat="1" ht="15.75" hidden="1" customHeight="1" x14ac:dyDescent="0.3">
      <c r="A73" s="15">
        <v>2</v>
      </c>
      <c r="B73" s="14" t="s">
        <v>19</v>
      </c>
      <c r="C73" s="13">
        <f>$C$2</f>
        <v>44501</v>
      </c>
      <c r="D73" s="17">
        <v>42419</v>
      </c>
      <c r="E73" s="17">
        <v>46072</v>
      </c>
      <c r="F73" s="10">
        <f>F58</f>
        <v>96.321689848909429</v>
      </c>
      <c r="G73" s="40">
        <f>G58</f>
        <v>-1.5E-3</v>
      </c>
      <c r="H73" s="41" t="str">
        <f>H58</f>
        <v>Markdown</v>
      </c>
      <c r="I73" s="10">
        <f>I58</f>
        <v>96.911010470544085</v>
      </c>
      <c r="J73" s="35">
        <f>ROUND(N73/K73,4)</f>
        <v>6.4000000000000003E-3</v>
      </c>
      <c r="K73" s="34">
        <v>46240802.100500003</v>
      </c>
      <c r="L73" s="34">
        <v>500</v>
      </c>
      <c r="M73" s="34">
        <f>M47</f>
        <v>99820</v>
      </c>
      <c r="N73" s="16">
        <f>L73*M73*(I73-F73)%</f>
        <v>294129.92225785658</v>
      </c>
    </row>
    <row r="74" spans="1:14" ht="15.75" hidden="1" customHeight="1" x14ac:dyDescent="0.3">
      <c r="A74" s="15">
        <v>2</v>
      </c>
      <c r="B74" s="14" t="s">
        <v>21</v>
      </c>
      <c r="C74" s="13" t="e">
        <f>#REF!</f>
        <v>#REF!</v>
      </c>
      <c r="D74" s="13" t="e">
        <f>#REF!</f>
        <v>#REF!</v>
      </c>
      <c r="E74" s="13" t="e">
        <f>#REF!</f>
        <v>#REF!</v>
      </c>
      <c r="F74" s="38" t="e">
        <f>#REF!</f>
        <v>#REF!</v>
      </c>
      <c r="G74" s="40" t="e">
        <f>#REF!</f>
        <v>#REF!</v>
      </c>
      <c r="H74" s="39" t="e">
        <f>#REF!</f>
        <v>#REF!</v>
      </c>
      <c r="I74" s="38" t="e">
        <f>#REF!</f>
        <v>#REF!</v>
      </c>
      <c r="J74" s="35" t="e">
        <f>ROUND(N74/K74,4)</f>
        <v>#REF!</v>
      </c>
      <c r="K74" s="36">
        <v>36518289.285400003</v>
      </c>
      <c r="L74" s="34">
        <v>2000</v>
      </c>
      <c r="M74" s="34" t="e">
        <f>#REF!</f>
        <v>#REF!</v>
      </c>
      <c r="N74" s="16" t="e">
        <f>L74*M74*(I74-F74)%</f>
        <v>#REF!</v>
      </c>
    </row>
    <row r="75" spans="1:14" s="7" customFormat="1" ht="15.75" hidden="1" customHeight="1" x14ac:dyDescent="0.3">
      <c r="A75" s="15">
        <v>3</v>
      </c>
      <c r="B75" s="14" t="s">
        <v>0</v>
      </c>
      <c r="C75" s="13">
        <f>$C$2</f>
        <v>44501</v>
      </c>
      <c r="D75" s="13">
        <f>D12</f>
        <v>43160</v>
      </c>
      <c r="E75" s="13">
        <f>E12</f>
        <v>44986</v>
      </c>
      <c r="F75" s="10">
        <f>F12</f>
        <v>99.986662182950553</v>
      </c>
      <c r="G75" s="11">
        <f>G12</f>
        <v>1E-3</v>
      </c>
      <c r="H75" s="10" t="str">
        <f>H12</f>
        <v>Markup</v>
      </c>
      <c r="I75" s="10">
        <f>I12</f>
        <v>99.783800535158235</v>
      </c>
      <c r="J75" s="10">
        <f>J12</f>
        <v>-5.4000000000000003E-3</v>
      </c>
      <c r="K75" s="36">
        <v>36518289.285400003</v>
      </c>
      <c r="L75" s="9">
        <v>1000</v>
      </c>
      <c r="M75" s="9">
        <f>M12</f>
        <v>100000</v>
      </c>
      <c r="N75" s="8">
        <f>N12</f>
        <v>-202861.64779231799</v>
      </c>
    </row>
    <row r="76" spans="1:14" s="7" customFormat="1" ht="15.75" hidden="1" customHeight="1" x14ac:dyDescent="0.3">
      <c r="A76" s="15">
        <v>3</v>
      </c>
      <c r="B76" s="14" t="s">
        <v>20</v>
      </c>
      <c r="C76" s="13">
        <f>$C$2</f>
        <v>44501</v>
      </c>
      <c r="D76" s="17">
        <v>43055</v>
      </c>
      <c r="E76" s="17">
        <v>44881</v>
      </c>
      <c r="F76" s="10">
        <f>F9</f>
        <v>100.44776167726479</v>
      </c>
      <c r="G76" s="18">
        <f>G9</f>
        <v>1.4999999999999999E-2</v>
      </c>
      <c r="H76" s="10" t="str">
        <f>H9</f>
        <v>Markup</v>
      </c>
      <c r="I76" s="10">
        <f>I9</f>
        <v>98.790994556287316</v>
      </c>
      <c r="J76" s="35">
        <f>ROUND(N76/K76,4)</f>
        <v>-1.4E-3</v>
      </c>
      <c r="K76" s="34">
        <v>27471837.1897</v>
      </c>
      <c r="L76" s="34">
        <v>1000</v>
      </c>
      <c r="M76" s="34">
        <f>M9</f>
        <v>2250</v>
      </c>
      <c r="N76" s="16">
        <f>L76*M76*(I76-F76)%</f>
        <v>-37277.260221993238</v>
      </c>
    </row>
    <row r="77" spans="1:14" s="7" customFormat="1" ht="15.75" hidden="1" customHeight="1" x14ac:dyDescent="0.3">
      <c r="A77" s="15">
        <v>4</v>
      </c>
      <c r="B77" s="14" t="s">
        <v>19</v>
      </c>
      <c r="C77" s="13">
        <f>$C$2</f>
        <v>44501</v>
      </c>
      <c r="D77" s="17">
        <f>D58</f>
        <v>42419</v>
      </c>
      <c r="E77" s="17">
        <f>E58</f>
        <v>46072</v>
      </c>
      <c r="F77" s="10">
        <f>F58</f>
        <v>96.321689848909429</v>
      </c>
      <c r="G77" s="18">
        <f>G58</f>
        <v>-1.5E-3</v>
      </c>
      <c r="H77" s="17" t="str">
        <f>H58</f>
        <v>Markdown</v>
      </c>
      <c r="I77" s="37">
        <f>I58</f>
        <v>96.911010470544085</v>
      </c>
      <c r="J77" s="35">
        <f>ROUND(N77/K77,4)</f>
        <v>8.5000000000000006E-3</v>
      </c>
      <c r="K77" s="34">
        <v>34405774.509999998</v>
      </c>
      <c r="L77" s="34">
        <v>500</v>
      </c>
      <c r="M77" s="34">
        <f>M58</f>
        <v>99820</v>
      </c>
      <c r="N77" s="16">
        <f>L77*M77*(I77-F77)%</f>
        <v>294129.92225785658</v>
      </c>
    </row>
    <row r="78" spans="1:14" s="7" customFormat="1" ht="21" hidden="1" customHeight="1" x14ac:dyDescent="0.3">
      <c r="A78" s="15">
        <v>4</v>
      </c>
      <c r="B78" s="14" t="s">
        <v>18</v>
      </c>
      <c r="C78" s="13">
        <f>C77</f>
        <v>44501</v>
      </c>
      <c r="D78" s="17">
        <f>D66</f>
        <v>43839</v>
      </c>
      <c r="E78" s="17">
        <f>E66</f>
        <v>47492</v>
      </c>
      <c r="F78" s="35">
        <f>F66</f>
        <v>100.15263972144623</v>
      </c>
      <c r="G78" s="11">
        <f>G66</f>
        <v>-1.5E-3</v>
      </c>
      <c r="H78" s="10" t="e">
        <f>#REF!</f>
        <v>#REF!</v>
      </c>
      <c r="I78" s="35">
        <f>I66</f>
        <v>100.59486125493441</v>
      </c>
      <c r="J78" s="35">
        <f>ROUND(N78/K78,4)</f>
        <v>1.2800000000000001E-2</v>
      </c>
      <c r="K78" s="36">
        <v>34460129.815899998</v>
      </c>
      <c r="L78" s="34">
        <v>100</v>
      </c>
      <c r="M78" s="34">
        <f>M66</f>
        <v>1000000</v>
      </c>
      <c r="N78" s="16">
        <f>L78*M78*(I78-F78)%</f>
        <v>442221.53348817985</v>
      </c>
    </row>
    <row r="79" spans="1:14" s="7" customFormat="1" ht="21" hidden="1" customHeight="1" x14ac:dyDescent="0.3">
      <c r="A79" s="15">
        <v>6</v>
      </c>
      <c r="B79" s="14" t="s">
        <v>18</v>
      </c>
      <c r="C79" s="13">
        <f>C78</f>
        <v>44501</v>
      </c>
      <c r="D79" s="17">
        <f>D56</f>
        <v>42727</v>
      </c>
      <c r="E79" s="17">
        <f>E56</f>
        <v>46379</v>
      </c>
      <c r="F79" s="35">
        <f>F39</f>
        <v>99.595304073382522</v>
      </c>
      <c r="G79" s="11">
        <f>G66</f>
        <v>-1.5E-3</v>
      </c>
      <c r="H79" s="10" t="str">
        <f>H56</f>
        <v>Markup</v>
      </c>
      <c r="I79" s="35">
        <f>I39</f>
        <v>100.59486125493441</v>
      </c>
      <c r="J79" s="35">
        <f>ROUND(N79/K79,4)</f>
        <v>2.93E-2</v>
      </c>
      <c r="K79" s="34">
        <v>34059131.466499999</v>
      </c>
      <c r="L79" s="34">
        <v>100</v>
      </c>
      <c r="M79" s="34">
        <f>M59</f>
        <v>1000000</v>
      </c>
      <c r="N79" s="16">
        <f>L79*M79*(I79-F79)%</f>
        <v>999557.18155189289</v>
      </c>
    </row>
    <row r="80" spans="1:14" s="7" customFormat="1" hidden="1" x14ac:dyDescent="0.3">
      <c r="A80" s="33"/>
      <c r="B80" s="32"/>
      <c r="C80" s="31"/>
      <c r="D80" s="30"/>
      <c r="E80" s="30"/>
      <c r="F80" s="27"/>
      <c r="G80" s="29"/>
      <c r="H80" s="28"/>
      <c r="I80" s="27"/>
      <c r="J80" s="26"/>
      <c r="K80" s="25"/>
      <c r="L80" s="25"/>
      <c r="M80" s="25"/>
      <c r="N80" s="24"/>
    </row>
    <row r="81" spans="1:14" hidden="1" x14ac:dyDescent="0.3">
      <c r="A81" s="23" t="s">
        <v>17</v>
      </c>
    </row>
    <row r="82" spans="1:14" ht="46.8" hidden="1" x14ac:dyDescent="0.3">
      <c r="A82" s="21" t="s">
        <v>16</v>
      </c>
      <c r="B82" s="21" t="s">
        <v>15</v>
      </c>
      <c r="C82" s="21" t="s">
        <v>14</v>
      </c>
      <c r="D82" s="21" t="s">
        <v>13</v>
      </c>
      <c r="E82" s="21" t="s">
        <v>12</v>
      </c>
      <c r="F82" s="21" t="s">
        <v>11</v>
      </c>
      <c r="G82" s="22" t="s">
        <v>10</v>
      </c>
      <c r="H82" s="21" t="s">
        <v>9</v>
      </c>
      <c r="I82" s="21" t="s">
        <v>8</v>
      </c>
      <c r="J82" s="21" t="s">
        <v>7</v>
      </c>
      <c r="K82" s="20" t="s">
        <v>6</v>
      </c>
      <c r="L82" s="20" t="s">
        <v>5</v>
      </c>
      <c r="M82" s="20" t="s">
        <v>4</v>
      </c>
      <c r="N82" s="19" t="s">
        <v>3</v>
      </c>
    </row>
    <row r="83" spans="1:14" s="7" customFormat="1" hidden="1" x14ac:dyDescent="0.3">
      <c r="A83" s="15">
        <v>1</v>
      </c>
      <c r="B83" s="14" t="s">
        <v>2</v>
      </c>
      <c r="C83" s="13">
        <f>$C$2</f>
        <v>44501</v>
      </c>
      <c r="D83" s="17">
        <f>D13</f>
        <v>42727</v>
      </c>
      <c r="E83" s="17">
        <f>E13</f>
        <v>46379</v>
      </c>
      <c r="F83" s="10">
        <f>F13</f>
        <v>100</v>
      </c>
      <c r="G83" s="11">
        <f>G13</f>
        <v>7.4999999999999997E-3</v>
      </c>
      <c r="H83" s="17" t="str">
        <f>H13</f>
        <v>Markup</v>
      </c>
      <c r="I83" s="10">
        <f>I13</f>
        <v>96.942099999999996</v>
      </c>
      <c r="J83" s="10">
        <f>J8</f>
        <v>-6.6E-3</v>
      </c>
      <c r="K83" s="9">
        <v>2099821.9742000001</v>
      </c>
      <c r="L83" s="9">
        <v>250</v>
      </c>
      <c r="M83" s="9">
        <f>M13</f>
        <v>99840</v>
      </c>
      <c r="N83" s="16">
        <f>L83*M83*(I83-F83)%</f>
        <v>-763251.8400000009</v>
      </c>
    </row>
    <row r="84" spans="1:14" s="7" customFormat="1" hidden="1" x14ac:dyDescent="0.3">
      <c r="A84" s="15">
        <v>1</v>
      </c>
      <c r="B84" s="14" t="s">
        <v>2</v>
      </c>
      <c r="C84" s="13">
        <f>$C$2</f>
        <v>44501</v>
      </c>
      <c r="D84" s="17">
        <f>D13</f>
        <v>42727</v>
      </c>
      <c r="E84" s="17">
        <f>E13</f>
        <v>46379</v>
      </c>
      <c r="F84" s="10">
        <f>F13</f>
        <v>100</v>
      </c>
      <c r="G84" s="11">
        <f>G13</f>
        <v>7.4999999999999997E-3</v>
      </c>
      <c r="H84" s="18" t="str">
        <f>H13</f>
        <v>Markup</v>
      </c>
      <c r="I84" s="10">
        <f>I13</f>
        <v>96.942099999999996</v>
      </c>
      <c r="J84" s="10">
        <f>J12</f>
        <v>-5.4000000000000003E-3</v>
      </c>
      <c r="K84" s="9">
        <v>2563299.9010999999</v>
      </c>
      <c r="L84" s="9">
        <v>250</v>
      </c>
      <c r="M84" s="9">
        <f>M56</f>
        <v>99840</v>
      </c>
      <c r="N84" s="16">
        <f>L84*M84*(I84-F84)%</f>
        <v>-763251.8400000009</v>
      </c>
    </row>
    <row r="85" spans="1:14" s="7" customFormat="1" hidden="1" x14ac:dyDescent="0.3">
      <c r="A85" s="15">
        <v>1</v>
      </c>
      <c r="B85" s="14" t="s">
        <v>1</v>
      </c>
      <c r="C85" s="13">
        <f>$C$2</f>
        <v>44501</v>
      </c>
      <c r="D85" s="17" t="e">
        <f>#REF!</f>
        <v>#REF!</v>
      </c>
      <c r="E85" s="17" t="e">
        <f>#REF!</f>
        <v>#REF!</v>
      </c>
      <c r="F85" s="10" t="e">
        <f>#REF!</f>
        <v>#REF!</v>
      </c>
      <c r="G85" s="11" t="e">
        <f>#REF!</f>
        <v>#REF!</v>
      </c>
      <c r="H85" s="17" t="e">
        <f>#REF!</f>
        <v>#REF!</v>
      </c>
      <c r="I85" s="10" t="e">
        <f>#REF!</f>
        <v>#REF!</v>
      </c>
      <c r="J85" s="10">
        <f>J13</f>
        <v>-0.1009</v>
      </c>
      <c r="K85" s="9">
        <v>1753406.4038</v>
      </c>
      <c r="L85" s="9">
        <v>4000</v>
      </c>
      <c r="M85" s="9" t="e">
        <f>#REF!</f>
        <v>#REF!</v>
      </c>
      <c r="N85" s="16" t="e">
        <f>L85*M85*(I85-F85)%</f>
        <v>#REF!</v>
      </c>
    </row>
    <row r="86" spans="1:14" s="7" customFormat="1" ht="15.75" hidden="1" customHeight="1" x14ac:dyDescent="0.3">
      <c r="A86" s="15">
        <v>2</v>
      </c>
      <c r="B86" s="14" t="s">
        <v>0</v>
      </c>
      <c r="C86" s="13">
        <f>$C$2</f>
        <v>44501</v>
      </c>
      <c r="D86" s="13">
        <f>D75</f>
        <v>43160</v>
      </c>
      <c r="E86" s="13">
        <f>E75</f>
        <v>44986</v>
      </c>
      <c r="F86" s="12">
        <f>F75</f>
        <v>99.986662182950553</v>
      </c>
      <c r="G86" s="11">
        <f>G75</f>
        <v>1E-3</v>
      </c>
      <c r="H86" s="10" t="str">
        <f>H36</f>
        <v>Markup</v>
      </c>
      <c r="I86" s="10">
        <f>I75</f>
        <v>99.783800535158235</v>
      </c>
      <c r="J86" s="10">
        <f>J36</f>
        <v>-1.8700000000000001E-2</v>
      </c>
      <c r="K86" s="9">
        <v>2563265.4972999999</v>
      </c>
      <c r="L86" s="9">
        <v>4000</v>
      </c>
      <c r="M86" s="9">
        <f>M75</f>
        <v>100000</v>
      </c>
      <c r="N86" s="8">
        <f>N36</f>
        <v>-1328560.272294455</v>
      </c>
    </row>
    <row r="87" spans="1:14" hidden="1" x14ac:dyDescent="0.3"/>
    <row r="88" spans="1:14" hidden="1" x14ac:dyDescent="0.3"/>
    <row r="89" spans="1:14" hidden="1" x14ac:dyDescent="0.3"/>
    <row r="90" spans="1:14" hidden="1" x14ac:dyDescent="0.3"/>
    <row r="91" spans="1:14" hidden="1" x14ac:dyDescent="0.3"/>
    <row r="92" spans="1:14" hidden="1" x14ac:dyDescent="0.3"/>
    <row r="93" spans="1:14" s="6" customFormat="1" x14ac:dyDescent="0.3">
      <c r="A93" s="2"/>
      <c r="B93" s="2"/>
      <c r="C93" s="2"/>
      <c r="D93" s="2"/>
      <c r="E93" s="2"/>
      <c r="F93" s="4"/>
      <c r="G93" s="5"/>
      <c r="H93" s="4"/>
      <c r="I93" s="4"/>
      <c r="J93" s="2"/>
      <c r="K93" s="3"/>
      <c r="L93" s="3"/>
      <c r="M93" s="3"/>
      <c r="N93" s="2"/>
    </row>
  </sheetData>
  <pageMargins left="0.72" right="0.17" top="1.0900000000000001" bottom="1" header="0.5" footer="0.5"/>
  <pageSetup scale="4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3"/>
  <sheetViews>
    <sheetView showGridLines="0" view="pageBreakPreview" zoomScale="70" zoomScaleNormal="70" zoomScaleSheetLayoutView="70" zoomScalePageLayoutView="70" workbookViewId="0">
      <selection activeCell="G93" sqref="G93"/>
    </sheetView>
  </sheetViews>
  <sheetFormatPr defaultColWidth="9.109375" defaultRowHeight="15.6" x14ac:dyDescent="0.3"/>
  <cols>
    <col min="1" max="1" width="8" style="2" customWidth="1"/>
    <col min="2" max="2" width="64" style="2" bestFit="1" customWidth="1"/>
    <col min="3" max="3" width="17.6640625" style="2" customWidth="1"/>
    <col min="4" max="4" width="15.5546875" style="2" bestFit="1" customWidth="1"/>
    <col min="5" max="5" width="16.44140625" style="2" customWidth="1"/>
    <col min="6" max="6" width="14.44140625" style="4" customWidth="1"/>
    <col min="7" max="7" width="19.5546875" style="5" customWidth="1"/>
    <col min="8" max="8" width="16.6640625" style="4" customWidth="1"/>
    <col min="9" max="9" width="20.5546875" style="4" customWidth="1"/>
    <col min="10" max="10" width="12.88671875" style="2" customWidth="1"/>
    <col min="11" max="11" width="34" style="3" customWidth="1"/>
    <col min="12" max="12" width="15.44140625" style="3" bestFit="1" customWidth="1"/>
    <col min="13" max="13" width="18.6640625" style="3" bestFit="1" customWidth="1"/>
    <col min="14" max="14" width="19.6640625" style="2" customWidth="1"/>
    <col min="15" max="16384" width="9.109375" style="1"/>
  </cols>
  <sheetData>
    <row r="1" spans="1:14" x14ac:dyDescent="0.3">
      <c r="A1" s="79" t="s">
        <v>42</v>
      </c>
      <c r="C1" s="79"/>
    </row>
    <row r="2" spans="1:14" x14ac:dyDescent="0.3">
      <c r="A2" s="79" t="s">
        <v>41</v>
      </c>
      <c r="C2" s="80">
        <v>44515</v>
      </c>
      <c r="F2" s="78"/>
      <c r="I2" s="78"/>
    </row>
    <row r="3" spans="1:14" x14ac:dyDescent="0.3">
      <c r="A3" s="79"/>
      <c r="C3" s="79"/>
      <c r="F3" s="78"/>
    </row>
    <row r="5" spans="1:14" x14ac:dyDescent="0.3">
      <c r="A5" s="23" t="s">
        <v>40</v>
      </c>
    </row>
    <row r="6" spans="1:14" ht="46.8" x14ac:dyDescent="0.3">
      <c r="A6" s="21" t="s">
        <v>16</v>
      </c>
      <c r="B6" s="21" t="s">
        <v>15</v>
      </c>
      <c r="C6" s="21" t="s">
        <v>14</v>
      </c>
      <c r="D6" s="21" t="s">
        <v>13</v>
      </c>
      <c r="E6" s="21" t="s">
        <v>12</v>
      </c>
      <c r="F6" s="21" t="s">
        <v>11</v>
      </c>
      <c r="G6" s="22" t="s">
        <v>10</v>
      </c>
      <c r="H6" s="21" t="s">
        <v>9</v>
      </c>
      <c r="I6" s="21" t="s">
        <v>8</v>
      </c>
      <c r="J6" s="21" t="s">
        <v>7</v>
      </c>
      <c r="K6" s="20" t="s">
        <v>6</v>
      </c>
      <c r="L6" s="20" t="s">
        <v>5</v>
      </c>
      <c r="M6" s="20" t="s">
        <v>4</v>
      </c>
      <c r="N6" s="21" t="s">
        <v>3</v>
      </c>
    </row>
    <row r="7" spans="1:14" s="7" customFormat="1" ht="15.75" hidden="1" customHeight="1" x14ac:dyDescent="0.3">
      <c r="A7" s="15">
        <v>1</v>
      </c>
      <c r="B7" s="14" t="s">
        <v>24</v>
      </c>
      <c r="C7" s="13">
        <f>$C$2</f>
        <v>44515</v>
      </c>
      <c r="D7" s="17">
        <v>42446</v>
      </c>
      <c r="E7" s="17">
        <v>46098</v>
      </c>
      <c r="F7" s="10">
        <v>90.346136978840605</v>
      </c>
      <c r="G7" s="40">
        <v>-1.5E-3</v>
      </c>
      <c r="H7" s="41" t="s">
        <v>33</v>
      </c>
      <c r="I7" s="10">
        <v>90.893496104903164</v>
      </c>
      <c r="J7" s="35">
        <f>ROUND(N7/K7,4)</f>
        <v>8.0000000000000002E-3</v>
      </c>
      <c r="K7" s="36">
        <v>35983606.870399997</v>
      </c>
      <c r="L7" s="34">
        <v>10480</v>
      </c>
      <c r="M7" s="34">
        <v>4991</v>
      </c>
      <c r="N7" s="44">
        <f>L7*M7*(I7-F7)%</f>
        <v>286299.91292907903</v>
      </c>
    </row>
    <row r="8" spans="1:14" s="7" customFormat="1" ht="15.75" hidden="1" customHeight="1" x14ac:dyDescent="0.3">
      <c r="A8" s="15">
        <v>1</v>
      </c>
      <c r="B8" s="14" t="s">
        <v>1</v>
      </c>
      <c r="C8" s="13">
        <f>$C$2</f>
        <v>44515</v>
      </c>
      <c r="D8" s="17">
        <v>43165</v>
      </c>
      <c r="E8" s="17">
        <v>44991</v>
      </c>
      <c r="F8" s="10">
        <v>100.30429510717434</v>
      </c>
      <c r="G8" s="39">
        <v>4.0000000000000001E-3</v>
      </c>
      <c r="H8" s="41" t="s">
        <v>27</v>
      </c>
      <c r="I8" s="10">
        <v>99.887272543623197</v>
      </c>
      <c r="J8" s="35">
        <f>ROUND(N8/K8,4)</f>
        <v>-6.6E-3</v>
      </c>
      <c r="K8" s="54">
        <v>37795764.748999998</v>
      </c>
      <c r="L8" s="34">
        <v>18000</v>
      </c>
      <c r="M8" s="34">
        <v>3333</v>
      </c>
      <c r="N8" s="44">
        <f>L8*M8*(I8-F8)%</f>
        <v>-250188.51677687265</v>
      </c>
    </row>
    <row r="9" spans="1:14" s="7" customFormat="1" ht="15.75" hidden="1" customHeight="1" x14ac:dyDescent="0.3">
      <c r="A9" s="15">
        <v>2</v>
      </c>
      <c r="B9" s="14" t="s">
        <v>28</v>
      </c>
      <c r="C9" s="13">
        <f>$C$2</f>
        <v>44515</v>
      </c>
      <c r="D9" s="17">
        <v>42934</v>
      </c>
      <c r="E9" s="17">
        <v>44760</v>
      </c>
      <c r="F9" s="10">
        <v>100.44776167726479</v>
      </c>
      <c r="G9" s="39">
        <v>1.4999999999999999E-2</v>
      </c>
      <c r="H9" s="41" t="s">
        <v>27</v>
      </c>
      <c r="I9" s="10">
        <v>98.790994556287316</v>
      </c>
      <c r="J9" s="35">
        <f>ROUND(N9/K9,4)</f>
        <v>-9.7000000000000003E-3</v>
      </c>
      <c r="K9" s="54">
        <v>38356707.575800002</v>
      </c>
      <c r="L9" s="34">
        <v>10000</v>
      </c>
      <c r="M9" s="34">
        <v>2250</v>
      </c>
      <c r="N9" s="44">
        <f>L9*M9*(I9-F9)%</f>
        <v>-372772.60221993242</v>
      </c>
    </row>
    <row r="10" spans="1:14" s="7" customFormat="1" ht="15.75" hidden="1" customHeight="1" x14ac:dyDescent="0.3">
      <c r="A10" s="15">
        <v>1</v>
      </c>
      <c r="B10" s="14" t="s">
        <v>22</v>
      </c>
      <c r="C10" s="13">
        <f>$C$2</f>
        <v>44515</v>
      </c>
      <c r="D10" s="17">
        <v>42768</v>
      </c>
      <c r="E10" s="17">
        <v>44959</v>
      </c>
      <c r="F10" s="35">
        <v>92</v>
      </c>
      <c r="G10" s="39">
        <v>1.4999999999999999E-2</v>
      </c>
      <c r="H10" s="41" t="s">
        <v>27</v>
      </c>
      <c r="I10" s="35">
        <v>90.560196634334673</v>
      </c>
      <c r="J10" s="35">
        <f>ROUND(N10/K10,4)</f>
        <v>-7.7999999999999996E-3</v>
      </c>
      <c r="K10" s="36">
        <v>38570342.895599999</v>
      </c>
      <c r="L10" s="34">
        <v>500</v>
      </c>
      <c r="M10" s="34">
        <v>41667</v>
      </c>
      <c r="N10" s="44">
        <f>L10*M10*(I10-F10)%</f>
        <v>-299961.43418588588</v>
      </c>
    </row>
    <row r="11" spans="1:14" s="7" customFormat="1" ht="15.75" customHeight="1" x14ac:dyDescent="0.3">
      <c r="A11" s="15">
        <v>1</v>
      </c>
      <c r="B11" s="14" t="s">
        <v>34</v>
      </c>
      <c r="C11" s="13">
        <f>$C$2</f>
        <v>44515</v>
      </c>
      <c r="D11" s="17">
        <v>43907</v>
      </c>
      <c r="E11" s="17">
        <v>47559</v>
      </c>
      <c r="F11" s="10">
        <v>105.6051375563982</v>
      </c>
      <c r="G11" s="39">
        <v>1.4999999999999999E-2</v>
      </c>
      <c r="H11" s="41" t="s">
        <v>27</v>
      </c>
      <c r="I11" s="10">
        <v>99.384974731084569</v>
      </c>
      <c r="J11" s="35">
        <f>ROUND(N11/K11,4)</f>
        <v>-8.1000000000000003E-2</v>
      </c>
      <c r="K11" s="36">
        <v>38390329.5167</v>
      </c>
      <c r="L11" s="34">
        <v>50</v>
      </c>
      <c r="M11" s="34">
        <v>1000000</v>
      </c>
      <c r="N11" s="44">
        <f>L11*M11*(I11-F11)%</f>
        <v>-3110081.4126568181</v>
      </c>
    </row>
    <row r="12" spans="1:14" s="7" customFormat="1" ht="15.75" hidden="1" customHeight="1" x14ac:dyDescent="0.3">
      <c r="A12" s="15">
        <v>5</v>
      </c>
      <c r="B12" s="14" t="s">
        <v>0</v>
      </c>
      <c r="C12" s="13">
        <f>$C$2</f>
        <v>44515</v>
      </c>
      <c r="D12" s="17">
        <v>43160</v>
      </c>
      <c r="E12" s="17">
        <v>44986</v>
      </c>
      <c r="F12" s="10">
        <v>99.986662182950553</v>
      </c>
      <c r="G12" s="39">
        <v>1E-3</v>
      </c>
      <c r="H12" s="41" t="s">
        <v>27</v>
      </c>
      <c r="I12" s="10">
        <v>99.783800535158235</v>
      </c>
      <c r="J12" s="35">
        <f>ROUND(N12/K12,4)</f>
        <v>-5.4000000000000003E-3</v>
      </c>
      <c r="K12" s="36">
        <v>37716058.631999999</v>
      </c>
      <c r="L12" s="34">
        <v>1000</v>
      </c>
      <c r="M12" s="34">
        <v>100000</v>
      </c>
      <c r="N12" s="44">
        <f>L12*M12*(I12-F12)%</f>
        <v>-202861.64779231799</v>
      </c>
    </row>
    <row r="13" spans="1:14" s="7" customFormat="1" ht="15.75" hidden="1" customHeight="1" x14ac:dyDescent="0.3">
      <c r="A13" s="15">
        <v>3</v>
      </c>
      <c r="B13" s="14" t="s">
        <v>2</v>
      </c>
      <c r="C13" s="13">
        <f>$C$2</f>
        <v>44515</v>
      </c>
      <c r="D13" s="17">
        <v>42727</v>
      </c>
      <c r="E13" s="17">
        <v>46379</v>
      </c>
      <c r="F13" s="10">
        <v>100</v>
      </c>
      <c r="G13" s="39">
        <v>7.4999999999999997E-3</v>
      </c>
      <c r="H13" s="41" t="s">
        <v>27</v>
      </c>
      <c r="I13" s="10">
        <v>96.942099999999996</v>
      </c>
      <c r="J13" s="35">
        <f>ROUND(N13/K13,4)</f>
        <v>-0.1009</v>
      </c>
      <c r="K13" s="54">
        <v>36323139.914499998</v>
      </c>
      <c r="L13" s="34">
        <v>1200</v>
      </c>
      <c r="M13" s="34">
        <v>99840</v>
      </c>
      <c r="N13" s="44">
        <f>L13*M13*(I13-F13)%</f>
        <v>-3663608.8320000046</v>
      </c>
    </row>
    <row r="14" spans="1:14" s="7" customFormat="1" ht="15.75" hidden="1" customHeight="1" x14ac:dyDescent="0.3">
      <c r="A14" s="77">
        <v>2</v>
      </c>
      <c r="B14" s="76" t="s">
        <v>19</v>
      </c>
      <c r="C14" s="75">
        <f>$C$2</f>
        <v>44515</v>
      </c>
      <c r="D14" s="74">
        <v>42419</v>
      </c>
      <c r="E14" s="74">
        <v>46072</v>
      </c>
      <c r="F14" s="71">
        <v>96.321689848909429</v>
      </c>
      <c r="G14" s="73">
        <v>-1.5E-3</v>
      </c>
      <c r="H14" s="72" t="s">
        <v>33</v>
      </c>
      <c r="I14" s="71">
        <v>96.911010470544085</v>
      </c>
      <c r="J14" s="70">
        <f>ROUND(N14/K14,4)</f>
        <v>6.8999999999999999E-3</v>
      </c>
      <c r="K14" s="69">
        <v>35983606.870399997</v>
      </c>
      <c r="L14" s="69">
        <v>425</v>
      </c>
      <c r="M14" s="69">
        <v>99820</v>
      </c>
      <c r="N14" s="68">
        <f>L14*M14*(I14-F14)%</f>
        <v>250010.43391917812</v>
      </c>
    </row>
    <row r="15" spans="1:14" s="7" customFormat="1" ht="15.75" hidden="1" customHeight="1" x14ac:dyDescent="0.3">
      <c r="A15" s="15">
        <v>3</v>
      </c>
      <c r="B15" s="14" t="s">
        <v>32</v>
      </c>
      <c r="C15" s="13">
        <f>$C$2</f>
        <v>44515</v>
      </c>
      <c r="D15" s="17">
        <v>44256</v>
      </c>
      <c r="E15" s="17">
        <v>47908</v>
      </c>
      <c r="F15" s="10">
        <v>104.4074</v>
      </c>
      <c r="G15" s="39">
        <v>6.4999999999999997E-3</v>
      </c>
      <c r="H15" s="41" t="s">
        <v>27</v>
      </c>
      <c r="I15" s="10">
        <v>100.36065387766988</v>
      </c>
      <c r="J15" s="35">
        <f>ROUND(N15/K15,4)</f>
        <v>-0.19409999999999999</v>
      </c>
      <c r="K15" s="36">
        <v>38570342.895599999</v>
      </c>
      <c r="L15" s="34">
        <v>1850</v>
      </c>
      <c r="M15" s="34">
        <v>99980</v>
      </c>
      <c r="N15" s="44">
        <f>L15*M15*(I15-F15)%</f>
        <v>-7484983.0302454596</v>
      </c>
    </row>
    <row r="16" spans="1:14" x14ac:dyDescent="0.3">
      <c r="A16" s="1"/>
      <c r="B16" s="1"/>
      <c r="C16" s="1"/>
      <c r="D16" s="1"/>
      <c r="E16" s="1"/>
      <c r="F16" s="65"/>
      <c r="G16" s="66"/>
      <c r="H16" s="65"/>
      <c r="I16" s="67"/>
      <c r="J16" s="1"/>
      <c r="K16" s="6"/>
      <c r="L16" s="6"/>
      <c r="M16" s="6"/>
      <c r="N16" s="1"/>
    </row>
    <row r="17" spans="1:14" hidden="1" x14ac:dyDescent="0.3">
      <c r="A17" s="61" t="s">
        <v>39</v>
      </c>
      <c r="B17" s="1"/>
      <c r="C17" s="1"/>
      <c r="D17" s="1"/>
      <c r="E17" s="1"/>
      <c r="F17" s="65"/>
      <c r="G17" s="66"/>
      <c r="H17" s="65"/>
      <c r="I17" s="65"/>
      <c r="J17" s="1"/>
      <c r="K17" s="6"/>
      <c r="L17" s="6"/>
      <c r="M17" s="6"/>
      <c r="N17" s="1"/>
    </row>
    <row r="18" spans="1:14" ht="46.8" hidden="1" x14ac:dyDescent="0.3">
      <c r="A18" s="62" t="s">
        <v>16</v>
      </c>
      <c r="B18" s="62" t="s">
        <v>15</v>
      </c>
      <c r="C18" s="62" t="s">
        <v>14</v>
      </c>
      <c r="D18" s="62" t="s">
        <v>13</v>
      </c>
      <c r="E18" s="62" t="s">
        <v>12</v>
      </c>
      <c r="F18" s="62" t="s">
        <v>11</v>
      </c>
      <c r="G18" s="64" t="s">
        <v>10</v>
      </c>
      <c r="H18" s="62" t="s">
        <v>9</v>
      </c>
      <c r="I18" s="62" t="s">
        <v>8</v>
      </c>
      <c r="J18" s="62" t="s">
        <v>7</v>
      </c>
      <c r="K18" s="63" t="s">
        <v>6</v>
      </c>
      <c r="L18" s="63" t="s">
        <v>5</v>
      </c>
      <c r="M18" s="63" t="s">
        <v>4</v>
      </c>
      <c r="N18" s="62" t="s">
        <v>3</v>
      </c>
    </row>
    <row r="19" spans="1:14" s="7" customFormat="1" hidden="1" x14ac:dyDescent="0.3">
      <c r="A19" s="33">
        <v>1</v>
      </c>
      <c r="B19" s="32" t="s">
        <v>21</v>
      </c>
      <c r="C19" s="31">
        <f>$C$2</f>
        <v>44515</v>
      </c>
      <c r="D19" s="30">
        <v>41325</v>
      </c>
      <c r="E19" s="30">
        <v>44247</v>
      </c>
      <c r="F19" s="27" t="e">
        <f>#REF!</f>
        <v>#REF!</v>
      </c>
      <c r="G19" s="53" t="e">
        <f>#REF!</f>
        <v>#REF!</v>
      </c>
      <c r="H19" s="52" t="e">
        <f>#REF!</f>
        <v>#REF!</v>
      </c>
      <c r="I19" s="27" t="e">
        <f>#REF!</f>
        <v>#REF!</v>
      </c>
      <c r="J19" s="47" t="e">
        <f>ROUND(N19/K19,4)</f>
        <v>#REF!</v>
      </c>
      <c r="K19" s="46">
        <v>18460455.1613</v>
      </c>
      <c r="L19" s="25">
        <v>2000</v>
      </c>
      <c r="M19" s="25" t="e">
        <f>#REF!</f>
        <v>#REF!</v>
      </c>
      <c r="N19" s="24" t="e">
        <f>L19*M19*(I19-F19)%</f>
        <v>#REF!</v>
      </c>
    </row>
    <row r="20" spans="1:14" s="7" customFormat="1" hidden="1" x14ac:dyDescent="0.3">
      <c r="A20" s="33">
        <v>1</v>
      </c>
      <c r="B20" s="32" t="s">
        <v>24</v>
      </c>
      <c r="C20" s="31">
        <f>$C$2</f>
        <v>44515</v>
      </c>
      <c r="D20" s="30">
        <v>42446</v>
      </c>
      <c r="E20" s="30">
        <v>46098</v>
      </c>
      <c r="F20" s="27">
        <f>F7</f>
        <v>90.346136978840605</v>
      </c>
      <c r="G20" s="53">
        <f>G7</f>
        <v>-1.5E-3</v>
      </c>
      <c r="H20" s="52" t="s">
        <v>27</v>
      </c>
      <c r="I20" s="27">
        <f>I7</f>
        <v>90.893496104903164</v>
      </c>
      <c r="J20" s="47">
        <f>ROUND(N20/K20,4)</f>
        <v>7.8E-2</v>
      </c>
      <c r="K20" s="46">
        <v>18397476.333299998</v>
      </c>
      <c r="L20" s="25">
        <v>52500</v>
      </c>
      <c r="M20" s="25">
        <f>M7</f>
        <v>4991</v>
      </c>
      <c r="N20" s="24">
        <f>L20*M20*(I20-F20)%</f>
        <v>1434231.4340435734</v>
      </c>
    </row>
    <row r="21" spans="1:14" s="7" customFormat="1" hidden="1" x14ac:dyDescent="0.3">
      <c r="A21" s="33">
        <v>1</v>
      </c>
      <c r="B21" s="32" t="s">
        <v>1</v>
      </c>
      <c r="C21" s="31">
        <f>$C$2</f>
        <v>44515</v>
      </c>
      <c r="D21" s="30">
        <v>43165</v>
      </c>
      <c r="E21" s="30">
        <v>44991</v>
      </c>
      <c r="F21" s="27">
        <v>99.221635880026099</v>
      </c>
      <c r="G21" s="53">
        <v>1.5E-3</v>
      </c>
      <c r="H21" s="52" t="s">
        <v>27</v>
      </c>
      <c r="I21" s="27">
        <v>98.98288101887978</v>
      </c>
      <c r="J21" s="47">
        <f>ROUND(N21/K21,4)</f>
        <v>-4.1999999999999997E-3</v>
      </c>
      <c r="K21" s="46">
        <v>40154909.262500003</v>
      </c>
      <c r="L21" s="25">
        <v>14000</v>
      </c>
      <c r="M21" s="25">
        <v>5000</v>
      </c>
      <c r="N21" s="24">
        <f>L21*M21*(I21-F21)%</f>
        <v>-167128.4028024232</v>
      </c>
    </row>
    <row r="22" spans="1:14" s="7" customFormat="1" hidden="1" x14ac:dyDescent="0.3">
      <c r="A22" s="33">
        <v>1</v>
      </c>
      <c r="B22" s="32" t="s">
        <v>28</v>
      </c>
      <c r="C22" s="31">
        <f>$C$2</f>
        <v>44515</v>
      </c>
      <c r="D22" s="30">
        <v>42934</v>
      </c>
      <c r="E22" s="30">
        <v>44760</v>
      </c>
      <c r="F22" s="27">
        <f>F9</f>
        <v>100.44776167726479</v>
      </c>
      <c r="G22" s="53">
        <f>G9</f>
        <v>1.4999999999999999E-2</v>
      </c>
      <c r="H22" s="52" t="s">
        <v>27</v>
      </c>
      <c r="I22" s="27">
        <f>I9</f>
        <v>98.790994556287316</v>
      </c>
      <c r="J22" s="47">
        <f>ROUND(N22/K22,4)</f>
        <v>-2.0500000000000001E-2</v>
      </c>
      <c r="K22" s="46">
        <v>18153171.964400001</v>
      </c>
      <c r="L22" s="25">
        <v>10000</v>
      </c>
      <c r="M22" s="25">
        <f>M9</f>
        <v>2250</v>
      </c>
      <c r="N22" s="24">
        <f>L22*M22*(I22-F22)%</f>
        <v>-372772.60221993242</v>
      </c>
    </row>
    <row r="23" spans="1:14" s="7" customFormat="1" ht="15.75" hidden="1" customHeight="1" x14ac:dyDescent="0.3">
      <c r="A23" s="33">
        <v>3</v>
      </c>
      <c r="B23" s="32" t="s">
        <v>30</v>
      </c>
      <c r="C23" s="31">
        <f>$C$2</f>
        <v>44515</v>
      </c>
      <c r="D23" s="30">
        <v>41912</v>
      </c>
      <c r="E23" s="30">
        <v>45565</v>
      </c>
      <c r="F23" s="27">
        <v>97.746300000000005</v>
      </c>
      <c r="G23" s="53">
        <v>1.5E-3</v>
      </c>
      <c r="H23" s="52" t="s">
        <v>27</v>
      </c>
      <c r="I23" s="27">
        <v>97.249151801255465</v>
      </c>
      <c r="J23" s="47">
        <f>ROUND(N23/K23,4)</f>
        <v>-2.5700000000000001E-2</v>
      </c>
      <c r="K23" s="46">
        <v>37716058.631999999</v>
      </c>
      <c r="L23" s="25">
        <v>39000</v>
      </c>
      <c r="M23" s="25">
        <v>4991</v>
      </c>
      <c r="N23" s="24">
        <f>L23*M23*(I23-F23)%</f>
        <v>-967693.99737425975</v>
      </c>
    </row>
    <row r="24" spans="1:14" s="7" customFormat="1" ht="15.75" customHeight="1" x14ac:dyDescent="0.3">
      <c r="A24" s="33"/>
      <c r="B24" s="32"/>
      <c r="C24" s="31"/>
      <c r="D24" s="30"/>
      <c r="E24" s="30"/>
      <c r="F24" s="27"/>
      <c r="G24" s="53"/>
      <c r="H24" s="52"/>
      <c r="I24" s="27"/>
      <c r="J24" s="47"/>
      <c r="K24" s="46"/>
      <c r="L24" s="25"/>
      <c r="M24" s="25"/>
      <c r="N24" s="24"/>
    </row>
    <row r="25" spans="1:14" s="7" customFormat="1" ht="15.75" customHeight="1" x14ac:dyDescent="0.3">
      <c r="A25" s="61" t="s">
        <v>38</v>
      </c>
      <c r="B25" s="32"/>
      <c r="C25" s="31"/>
      <c r="D25" s="30"/>
      <c r="E25" s="30"/>
      <c r="F25" s="27"/>
      <c r="G25" s="53"/>
      <c r="H25" s="52"/>
      <c r="I25" s="27"/>
      <c r="J25" s="47"/>
      <c r="K25" s="46"/>
      <c r="L25" s="25"/>
      <c r="M25" s="25"/>
      <c r="N25" s="24"/>
    </row>
    <row r="26" spans="1:14" ht="46.8" x14ac:dyDescent="0.3">
      <c r="A26" s="21" t="s">
        <v>16</v>
      </c>
      <c r="B26" s="21" t="s">
        <v>15</v>
      </c>
      <c r="C26" s="21" t="s">
        <v>14</v>
      </c>
      <c r="D26" s="21" t="s">
        <v>13</v>
      </c>
      <c r="E26" s="21" t="s">
        <v>12</v>
      </c>
      <c r="F26" s="21" t="s">
        <v>11</v>
      </c>
      <c r="G26" s="22" t="s">
        <v>10</v>
      </c>
      <c r="H26" s="21" t="s">
        <v>9</v>
      </c>
      <c r="I26" s="21" t="s">
        <v>8</v>
      </c>
      <c r="J26" s="21" t="s">
        <v>7</v>
      </c>
      <c r="K26" s="20" t="s">
        <v>6</v>
      </c>
      <c r="L26" s="20" t="s">
        <v>5</v>
      </c>
      <c r="M26" s="20" t="s">
        <v>4</v>
      </c>
      <c r="N26" s="21" t="s">
        <v>3</v>
      </c>
    </row>
    <row r="27" spans="1:14" s="7" customFormat="1" ht="15.75" hidden="1" customHeight="1" x14ac:dyDescent="0.3">
      <c r="A27" s="15">
        <v>1</v>
      </c>
      <c r="B27" s="14" t="s">
        <v>1</v>
      </c>
      <c r="C27" s="13">
        <f>$C$2</f>
        <v>44515</v>
      </c>
      <c r="D27" s="17">
        <v>43165</v>
      </c>
      <c r="E27" s="17">
        <v>44991</v>
      </c>
      <c r="F27" s="10">
        <f>F8</f>
        <v>100.30429510717434</v>
      </c>
      <c r="G27" s="39">
        <f>G8</f>
        <v>4.0000000000000001E-3</v>
      </c>
      <c r="H27" s="41" t="s">
        <v>27</v>
      </c>
      <c r="I27" s="10">
        <f>I8</f>
        <v>99.887272543623197</v>
      </c>
      <c r="J27" s="35">
        <f>ROUND(N27/K27,4)</f>
        <v>-2E-3</v>
      </c>
      <c r="K27" s="36">
        <v>155916947.618</v>
      </c>
      <c r="L27" s="34">
        <v>22000</v>
      </c>
      <c r="M27" s="34">
        <v>3333</v>
      </c>
      <c r="N27" s="44">
        <f>L27*M27*(I27-F27)%</f>
        <v>-305785.96494951105</v>
      </c>
    </row>
    <row r="28" spans="1:14" s="7" customFormat="1" ht="15.75" customHeight="1" x14ac:dyDescent="0.3">
      <c r="A28" s="15">
        <v>1</v>
      </c>
      <c r="B28" s="14" t="s">
        <v>34</v>
      </c>
      <c r="C28" s="13">
        <f>$C$2</f>
        <v>44515</v>
      </c>
      <c r="D28" s="17">
        <v>43907</v>
      </c>
      <c r="E28" s="17">
        <v>47559</v>
      </c>
      <c r="F28" s="10">
        <f>F11</f>
        <v>105.6051375563982</v>
      </c>
      <c r="G28" s="39">
        <f>G11</f>
        <v>1.4999999999999999E-2</v>
      </c>
      <c r="H28" s="41" t="str">
        <f>H11</f>
        <v>Markup</v>
      </c>
      <c r="I28" s="10">
        <f>I11</f>
        <v>99.384974731084569</v>
      </c>
      <c r="J28" s="35">
        <f>ROUND(N28/K28,4)</f>
        <v>-1.14E-2</v>
      </c>
      <c r="K28" s="36">
        <v>164216993.95739999</v>
      </c>
      <c r="L28" s="34">
        <v>30</v>
      </c>
      <c r="M28" s="34">
        <f>M11</f>
        <v>1000000</v>
      </c>
      <c r="N28" s="44">
        <f>L28*M28*(I28-F28)%</f>
        <v>-1866048.8475940907</v>
      </c>
    </row>
    <row r="29" spans="1:14" s="7" customFormat="1" hidden="1" x14ac:dyDescent="0.3">
      <c r="A29" s="15">
        <v>3</v>
      </c>
      <c r="B29" s="14" t="s">
        <v>25</v>
      </c>
      <c r="C29" s="13">
        <f>$C$2</f>
        <v>44515</v>
      </c>
      <c r="D29" s="17">
        <f>D37</f>
        <v>43054</v>
      </c>
      <c r="E29" s="17">
        <f>E37</f>
        <v>44515</v>
      </c>
      <c r="F29" s="10">
        <f>F37</f>
        <v>98.741938795994429</v>
      </c>
      <c r="G29" s="40">
        <f>G37</f>
        <v>-0.01</v>
      </c>
      <c r="H29" s="10" t="str">
        <f>H37</f>
        <v>Markdown</v>
      </c>
      <c r="I29" s="10">
        <f>I37</f>
        <v>99.068021797297007</v>
      </c>
      <c r="J29" s="35">
        <f>ROUND(N29/K29,4)</f>
        <v>2.0000000000000001E-4</v>
      </c>
      <c r="K29" s="36">
        <v>202600078.71950001</v>
      </c>
      <c r="L29" s="34">
        <v>500</v>
      </c>
      <c r="M29" s="34">
        <f>M37</f>
        <v>29053</v>
      </c>
      <c r="N29" s="44">
        <f>L29*M29*(I29-F29)%</f>
        <v>47368.447184219018</v>
      </c>
    </row>
    <row r="30" spans="1:14" s="7" customFormat="1" ht="15.75" hidden="1" customHeight="1" x14ac:dyDescent="0.3">
      <c r="A30" s="15">
        <v>2</v>
      </c>
      <c r="B30" s="14" t="s">
        <v>22</v>
      </c>
      <c r="C30" s="13">
        <f>$C$2</f>
        <v>44515</v>
      </c>
      <c r="D30" s="17">
        <v>42768</v>
      </c>
      <c r="E30" s="17">
        <v>44959</v>
      </c>
      <c r="F30" s="35">
        <f>F10</f>
        <v>92</v>
      </c>
      <c r="G30" s="39">
        <f>G10</f>
        <v>1.4999999999999999E-2</v>
      </c>
      <c r="H30" s="41" t="str">
        <f>H10</f>
        <v>Markup</v>
      </c>
      <c r="I30" s="35">
        <f>I10</f>
        <v>90.560196634334673</v>
      </c>
      <c r="J30" s="35">
        <f>ROUND(N30/K30,4)</f>
        <v>-1.9E-3</v>
      </c>
      <c r="K30" s="36">
        <v>150335884.76519999</v>
      </c>
      <c r="L30" s="34">
        <v>480</v>
      </c>
      <c r="M30" s="34">
        <f>M10</f>
        <v>41667</v>
      </c>
      <c r="N30" s="44">
        <f>L30*M30*(I30-F30)%</f>
        <v>-287962.97681845044</v>
      </c>
    </row>
    <row r="31" spans="1:14" s="7" customFormat="1" ht="15.75" hidden="1" customHeight="1" x14ac:dyDescent="0.3">
      <c r="A31" s="15">
        <v>2</v>
      </c>
      <c r="B31" s="14" t="s">
        <v>37</v>
      </c>
      <c r="C31" s="13">
        <f>$C$2</f>
        <v>44515</v>
      </c>
      <c r="D31" s="17">
        <v>43213</v>
      </c>
      <c r="E31" s="17">
        <v>46866</v>
      </c>
      <c r="F31" s="10">
        <v>107.45557917180597</v>
      </c>
      <c r="G31" s="39">
        <v>1.4999999999999999E-2</v>
      </c>
      <c r="H31" s="10" t="s">
        <v>27</v>
      </c>
      <c r="I31" s="10">
        <v>100.31462929192216</v>
      </c>
      <c r="J31" s="35">
        <f>ROUND(N31/K31,4)</f>
        <v>-7.1999999999999995E-2</v>
      </c>
      <c r="K31" s="36">
        <v>171393849.84</v>
      </c>
      <c r="L31" s="34">
        <v>1730</v>
      </c>
      <c r="M31" s="34">
        <v>99880</v>
      </c>
      <c r="N31" s="44">
        <f>L31*M31*(I31-F31)%</f>
        <v>-12339018.680248344</v>
      </c>
    </row>
    <row r="32" spans="1:14" s="7" customFormat="1" ht="15.75" customHeight="1" x14ac:dyDescent="0.3">
      <c r="A32" s="33"/>
      <c r="B32" s="32"/>
      <c r="C32" s="31"/>
      <c r="D32" s="30"/>
      <c r="E32" s="30"/>
      <c r="F32" s="27"/>
      <c r="G32" s="60"/>
      <c r="H32" s="52"/>
      <c r="I32" s="27"/>
      <c r="J32" s="47"/>
      <c r="K32" s="46"/>
      <c r="L32" s="25"/>
      <c r="M32" s="25"/>
      <c r="N32" s="24"/>
    </row>
    <row r="33" spans="1:14" s="7" customFormat="1" ht="15.75" customHeight="1" x14ac:dyDescent="0.3">
      <c r="A33" s="33"/>
      <c r="B33" s="32"/>
      <c r="C33" s="31"/>
      <c r="D33" s="30"/>
      <c r="E33" s="30"/>
      <c r="F33" s="27"/>
      <c r="G33" s="53"/>
      <c r="H33" s="52"/>
      <c r="I33" s="27"/>
      <c r="J33" s="47"/>
      <c r="K33" s="46"/>
      <c r="L33" s="25"/>
      <c r="M33" s="25"/>
      <c r="N33" s="24"/>
    </row>
    <row r="34" spans="1:14" s="7" customFormat="1" ht="15.75" customHeight="1" x14ac:dyDescent="0.3">
      <c r="A34" s="23" t="s">
        <v>36</v>
      </c>
      <c r="B34" s="32"/>
      <c r="C34" s="31"/>
      <c r="D34" s="30"/>
      <c r="E34" s="30"/>
      <c r="F34" s="27"/>
      <c r="G34" s="53"/>
      <c r="H34" s="52"/>
      <c r="I34" s="27"/>
      <c r="J34" s="47"/>
      <c r="K34" s="46"/>
      <c r="L34" s="25"/>
      <c r="M34" s="25"/>
      <c r="N34" s="24"/>
    </row>
    <row r="35" spans="1:14" ht="46.8" x14ac:dyDescent="0.3">
      <c r="A35" s="21" t="s">
        <v>16</v>
      </c>
      <c r="B35" s="21" t="s">
        <v>15</v>
      </c>
      <c r="C35" s="21" t="s">
        <v>14</v>
      </c>
      <c r="D35" s="21" t="s">
        <v>13</v>
      </c>
      <c r="E35" s="21" t="s">
        <v>12</v>
      </c>
      <c r="F35" s="21" t="s">
        <v>11</v>
      </c>
      <c r="G35" s="22" t="s">
        <v>10</v>
      </c>
      <c r="H35" s="21" t="s">
        <v>9</v>
      </c>
      <c r="I35" s="21" t="s">
        <v>8</v>
      </c>
      <c r="J35" s="21" t="s">
        <v>7</v>
      </c>
      <c r="K35" s="20" t="s">
        <v>6</v>
      </c>
      <c r="L35" s="20" t="s">
        <v>5</v>
      </c>
      <c r="M35" s="20" t="s">
        <v>4</v>
      </c>
      <c r="N35" s="21" t="s">
        <v>3</v>
      </c>
    </row>
    <row r="36" spans="1:14" s="7" customFormat="1" x14ac:dyDescent="0.3">
      <c r="A36" s="15">
        <v>1</v>
      </c>
      <c r="B36" s="14" t="s">
        <v>29</v>
      </c>
      <c r="C36" s="13">
        <f>$C$2</f>
        <v>44515</v>
      </c>
      <c r="D36" s="17">
        <v>43069</v>
      </c>
      <c r="E36" s="17">
        <v>45260</v>
      </c>
      <c r="F36" s="10">
        <v>99.05</v>
      </c>
      <c r="G36" s="59">
        <v>1.4999999999999999E-2</v>
      </c>
      <c r="H36" s="56" t="s">
        <v>27</v>
      </c>
      <c r="I36" s="10">
        <v>97.651628132889684</v>
      </c>
      <c r="J36" s="35">
        <f>ROUND(N36/K36,4)</f>
        <v>-1.7100000000000001E-2</v>
      </c>
      <c r="K36" s="54">
        <v>74607741.532700002</v>
      </c>
      <c r="L36" s="34">
        <v>2033</v>
      </c>
      <c r="M36" s="34">
        <v>45000</v>
      </c>
      <c r="N36" s="44">
        <f>L36*M36*(I36-F36)%</f>
        <v>-1279300.5026258703</v>
      </c>
    </row>
    <row r="37" spans="1:14" s="7" customFormat="1" hidden="1" x14ac:dyDescent="0.3">
      <c r="A37" s="15">
        <v>1</v>
      </c>
      <c r="B37" s="14" t="s">
        <v>25</v>
      </c>
      <c r="C37" s="13">
        <f>$C$2</f>
        <v>44515</v>
      </c>
      <c r="D37" s="17">
        <v>43054</v>
      </c>
      <c r="E37" s="17">
        <v>44515</v>
      </c>
      <c r="F37" s="10">
        <v>98.741938795994429</v>
      </c>
      <c r="G37" s="58">
        <v>-0.01</v>
      </c>
      <c r="H37" s="56" t="s">
        <v>33</v>
      </c>
      <c r="I37" s="10">
        <v>99.068021797297007</v>
      </c>
      <c r="J37" s="35">
        <f>ROUND(N37/K37,4)</f>
        <v>4.4000000000000003E-3</v>
      </c>
      <c r="K37" s="36">
        <v>74941759.254899994</v>
      </c>
      <c r="L37" s="34">
        <v>3450</v>
      </c>
      <c r="M37" s="34">
        <v>29053</v>
      </c>
      <c r="N37" s="44">
        <f>L37*M37*(I37-F37)%</f>
        <v>326842.28557111119</v>
      </c>
    </row>
    <row r="38" spans="1:14" s="7" customFormat="1" ht="21" hidden="1" customHeight="1" x14ac:dyDescent="0.3">
      <c r="A38" s="15">
        <v>2</v>
      </c>
      <c r="B38" s="14" t="s">
        <v>22</v>
      </c>
      <c r="C38" s="13">
        <f>$C$2</f>
        <v>44515</v>
      </c>
      <c r="D38" s="17">
        <v>42768</v>
      </c>
      <c r="E38" s="17">
        <v>44959</v>
      </c>
      <c r="F38" s="35">
        <f>F10</f>
        <v>92</v>
      </c>
      <c r="G38" s="57">
        <f>G10</f>
        <v>1.4999999999999999E-2</v>
      </c>
      <c r="H38" s="56" t="str">
        <f>H10</f>
        <v>Markup</v>
      </c>
      <c r="I38" s="35">
        <f>I10</f>
        <v>90.560196634334673</v>
      </c>
      <c r="J38" s="35">
        <f>ROUND(N38/K38,4)</f>
        <v>-8.2000000000000007E-3</v>
      </c>
      <c r="K38" s="36">
        <v>72838297.251000002</v>
      </c>
      <c r="L38" s="34">
        <v>1000</v>
      </c>
      <c r="M38" s="34">
        <f>M10</f>
        <v>41667</v>
      </c>
      <c r="N38" s="16">
        <f>L38*M38*(I38-F38)%</f>
        <v>-599922.86837177176</v>
      </c>
    </row>
    <row r="39" spans="1:14" s="7" customFormat="1" ht="21" hidden="1" customHeight="1" x14ac:dyDescent="0.3">
      <c r="A39" s="15">
        <v>2</v>
      </c>
      <c r="B39" s="14" t="s">
        <v>18</v>
      </c>
      <c r="C39" s="13">
        <f>C38</f>
        <v>44515</v>
      </c>
      <c r="D39" s="17">
        <v>43839</v>
      </c>
      <c r="E39" s="17">
        <v>47492</v>
      </c>
      <c r="F39" s="35">
        <v>99.595304073382522</v>
      </c>
      <c r="G39" s="11">
        <v>-1.5E-3</v>
      </c>
      <c r="H39" s="41" t="s">
        <v>33</v>
      </c>
      <c r="I39" s="35">
        <v>100.59486125493441</v>
      </c>
      <c r="J39" s="35">
        <f>ROUND(N39/K39,4)</f>
        <v>5.2900000000000003E-2</v>
      </c>
      <c r="K39" s="36">
        <v>67035065.775899999</v>
      </c>
      <c r="L39" s="34">
        <v>355</v>
      </c>
      <c r="M39" s="34">
        <v>1000000</v>
      </c>
      <c r="N39" s="16">
        <f>L39*M39*(I39-F39)%</f>
        <v>3548427.9945092197</v>
      </c>
    </row>
    <row r="40" spans="1:14" s="7" customFormat="1" x14ac:dyDescent="0.3">
      <c r="A40" s="33"/>
      <c r="B40" s="32"/>
      <c r="C40" s="31"/>
      <c r="D40" s="30"/>
      <c r="E40" s="30"/>
      <c r="F40" s="27"/>
      <c r="G40" s="53"/>
      <c r="H40" s="52"/>
      <c r="I40" s="27"/>
      <c r="J40" s="47"/>
      <c r="K40" s="25"/>
      <c r="L40" s="25"/>
      <c r="M40" s="25"/>
      <c r="N40" s="24"/>
    </row>
    <row r="41" spans="1:14" x14ac:dyDescent="0.3">
      <c r="A41" s="23" t="s">
        <v>35</v>
      </c>
    </row>
    <row r="42" spans="1:14" ht="46.8" x14ac:dyDescent="0.3">
      <c r="A42" s="49" t="s">
        <v>16</v>
      </c>
      <c r="B42" s="49" t="s">
        <v>15</v>
      </c>
      <c r="C42" s="49" t="s">
        <v>14</v>
      </c>
      <c r="D42" s="49" t="s">
        <v>13</v>
      </c>
      <c r="E42" s="49" t="s">
        <v>12</v>
      </c>
      <c r="F42" s="49" t="s">
        <v>11</v>
      </c>
      <c r="G42" s="51" t="s">
        <v>10</v>
      </c>
      <c r="H42" s="49" t="s">
        <v>9</v>
      </c>
      <c r="I42" s="49" t="s">
        <v>8</v>
      </c>
      <c r="J42" s="49" t="s">
        <v>7</v>
      </c>
      <c r="K42" s="50" t="s">
        <v>6</v>
      </c>
      <c r="L42" s="50" t="s">
        <v>5</v>
      </c>
      <c r="M42" s="50" t="s">
        <v>4</v>
      </c>
      <c r="N42" s="55" t="s">
        <v>3</v>
      </c>
    </row>
    <row r="43" spans="1:14" s="7" customFormat="1" ht="15.75" hidden="1" customHeight="1" x14ac:dyDescent="0.3">
      <c r="A43" s="15">
        <v>1</v>
      </c>
      <c r="B43" s="14" t="s">
        <v>24</v>
      </c>
      <c r="C43" s="13">
        <f>$C$2</f>
        <v>44515</v>
      </c>
      <c r="D43" s="17">
        <v>42446</v>
      </c>
      <c r="E43" s="17">
        <v>46098</v>
      </c>
      <c r="F43" s="10">
        <f>F7</f>
        <v>90.346136978840605</v>
      </c>
      <c r="G43" s="40">
        <f>G7</f>
        <v>-1.5E-3</v>
      </c>
      <c r="H43" s="41" t="str">
        <f>H7</f>
        <v>Markdown</v>
      </c>
      <c r="I43" s="10">
        <f>I7</f>
        <v>90.893496104903164</v>
      </c>
      <c r="J43" s="35">
        <f>ROUND(N43/K43,4)</f>
        <v>1.06E-2</v>
      </c>
      <c r="K43" s="34">
        <v>12900609.9385</v>
      </c>
      <c r="L43" s="34">
        <v>5000</v>
      </c>
      <c r="M43" s="34">
        <f>M7</f>
        <v>4991</v>
      </c>
      <c r="N43" s="16">
        <f>L43*M43*(I43-F43)%</f>
        <v>136593.46990891176</v>
      </c>
    </row>
    <row r="44" spans="1:14" s="7" customFormat="1" ht="15.75" customHeight="1" x14ac:dyDescent="0.3">
      <c r="A44" s="15">
        <v>1</v>
      </c>
      <c r="B44" s="14" t="s">
        <v>34</v>
      </c>
      <c r="C44" s="13">
        <f>$C$2</f>
        <v>44515</v>
      </c>
      <c r="D44" s="17">
        <f>D11</f>
        <v>43907</v>
      </c>
      <c r="E44" s="17">
        <f>E11</f>
        <v>47559</v>
      </c>
      <c r="F44" s="10">
        <f>F11</f>
        <v>105.6051375563982</v>
      </c>
      <c r="G44" s="18">
        <f>G11</f>
        <v>1.4999999999999999E-2</v>
      </c>
      <c r="H44" s="17" t="str">
        <f>H11</f>
        <v>Markup</v>
      </c>
      <c r="I44" s="10">
        <f>I11</f>
        <v>99.384974731084569</v>
      </c>
      <c r="J44" s="35">
        <f>ROUND(N44/K44,4)</f>
        <v>-4.0399999999999998E-2</v>
      </c>
      <c r="K44" s="34">
        <v>30762571.758200001</v>
      </c>
      <c r="L44" s="34">
        <v>20</v>
      </c>
      <c r="M44" s="34">
        <f>M11</f>
        <v>1000000</v>
      </c>
      <c r="N44" s="16">
        <f>L44*M44*(I44-F44)%</f>
        <v>-1244032.5650627273</v>
      </c>
    </row>
    <row r="45" spans="1:14" s="7" customFormat="1" hidden="1" x14ac:dyDescent="0.3">
      <c r="A45" s="15">
        <v>2</v>
      </c>
      <c r="B45" s="14" t="s">
        <v>28</v>
      </c>
      <c r="C45" s="13">
        <f>$C$2</f>
        <v>44515</v>
      </c>
      <c r="D45" s="17">
        <v>42934</v>
      </c>
      <c r="E45" s="17">
        <v>44760</v>
      </c>
      <c r="F45" s="10">
        <f>F9</f>
        <v>100.44776167726479</v>
      </c>
      <c r="G45" s="39">
        <f>G9</f>
        <v>1.4999999999999999E-2</v>
      </c>
      <c r="H45" s="41" t="str">
        <f>H9</f>
        <v>Markup</v>
      </c>
      <c r="I45" s="10">
        <f>I9</f>
        <v>98.790994556287316</v>
      </c>
      <c r="J45" s="35">
        <f>ROUND(N45/K45,4)</f>
        <v>-4.4200000000000003E-2</v>
      </c>
      <c r="K45" s="54">
        <v>14349970.3643</v>
      </c>
      <c r="L45" s="36">
        <v>17000</v>
      </c>
      <c r="M45" s="36">
        <f>M9</f>
        <v>2250</v>
      </c>
      <c r="N45" s="44">
        <f>L45*M45*(I45-F45)%</f>
        <v>-633713.42377388512</v>
      </c>
    </row>
    <row r="46" spans="1:14" s="7" customFormat="1" hidden="1" x14ac:dyDescent="0.3">
      <c r="A46" s="15">
        <v>2</v>
      </c>
      <c r="B46" s="14" t="s">
        <v>2</v>
      </c>
      <c r="C46" s="13">
        <f>$C$2</f>
        <v>44515</v>
      </c>
      <c r="D46" s="17">
        <v>42727</v>
      </c>
      <c r="E46" s="17">
        <v>46379</v>
      </c>
      <c r="F46" s="10">
        <v>100</v>
      </c>
      <c r="G46" s="39">
        <v>7.4999999999999997E-3</v>
      </c>
      <c r="H46" s="41" t="s">
        <v>27</v>
      </c>
      <c r="I46" s="10">
        <v>96.942099999999996</v>
      </c>
      <c r="J46" s="35">
        <f>ROUND(N46/K46,4)</f>
        <v>-0.1394</v>
      </c>
      <c r="K46" s="54">
        <v>12047074.527100001</v>
      </c>
      <c r="L46" s="36">
        <v>550</v>
      </c>
      <c r="M46" s="36">
        <f>M13</f>
        <v>99840</v>
      </c>
      <c r="N46" s="44">
        <f>L46*M46*(I46-F46)%</f>
        <v>-1679154.048000002</v>
      </c>
    </row>
    <row r="47" spans="1:14" s="7" customFormat="1" ht="15.75" hidden="1" customHeight="1" x14ac:dyDescent="0.3">
      <c r="A47" s="15">
        <v>2</v>
      </c>
      <c r="B47" s="14" t="s">
        <v>19</v>
      </c>
      <c r="C47" s="13">
        <f>$C$2</f>
        <v>44515</v>
      </c>
      <c r="D47" s="17">
        <v>42419</v>
      </c>
      <c r="E47" s="17">
        <v>46072</v>
      </c>
      <c r="F47" s="10">
        <f>F14</f>
        <v>96.321689848909429</v>
      </c>
      <c r="G47" s="40">
        <f>G14</f>
        <v>-1.5E-3</v>
      </c>
      <c r="H47" s="41" t="s">
        <v>33</v>
      </c>
      <c r="I47" s="10">
        <f>I14</f>
        <v>96.911010470544085</v>
      </c>
      <c r="J47" s="35">
        <f>ROUND(N47/K47,4)</f>
        <v>2.2800000000000001E-2</v>
      </c>
      <c r="K47" s="34">
        <v>12900609.9385</v>
      </c>
      <c r="L47" s="34">
        <v>500</v>
      </c>
      <c r="M47" s="34">
        <f>M14</f>
        <v>99820</v>
      </c>
      <c r="N47" s="16">
        <f>L47*M47*(I47-F47)%</f>
        <v>294129.92225785658</v>
      </c>
    </row>
    <row r="48" spans="1:14" s="7" customFormat="1" ht="15.75" hidden="1" customHeight="1" x14ac:dyDescent="0.3">
      <c r="A48" s="15">
        <v>2</v>
      </c>
      <c r="B48" s="14" t="s">
        <v>32</v>
      </c>
      <c r="C48" s="13">
        <f>$C$2</f>
        <v>44515</v>
      </c>
      <c r="D48" s="17">
        <f>D15</f>
        <v>44256</v>
      </c>
      <c r="E48" s="17">
        <f>E15</f>
        <v>47908</v>
      </c>
      <c r="F48" s="10">
        <f>F15</f>
        <v>104.4074</v>
      </c>
      <c r="G48" s="18">
        <f>G15</f>
        <v>6.4999999999999997E-3</v>
      </c>
      <c r="H48" s="41" t="str">
        <f>H15</f>
        <v>Markup</v>
      </c>
      <c r="I48" s="10">
        <f>I15</f>
        <v>100.36065387766988</v>
      </c>
      <c r="J48" s="35">
        <f>ROUND(N48/K48,4)</f>
        <v>-7.8799999999999995E-2</v>
      </c>
      <c r="K48" s="36">
        <v>20529788.141600002</v>
      </c>
      <c r="L48" s="34">
        <v>400</v>
      </c>
      <c r="M48" s="34">
        <f>M15</f>
        <v>99980</v>
      </c>
      <c r="N48" s="44">
        <f>L48*M48*(I48-F48)%</f>
        <v>-1618374.7092422615</v>
      </c>
    </row>
    <row r="50" spans="1:14" hidden="1" x14ac:dyDescent="0.3">
      <c r="A50" s="23" t="s">
        <v>31</v>
      </c>
    </row>
    <row r="51" spans="1:14" ht="46.8" hidden="1" x14ac:dyDescent="0.3">
      <c r="A51" s="49" t="s">
        <v>16</v>
      </c>
      <c r="B51" s="49" t="s">
        <v>15</v>
      </c>
      <c r="C51" s="49" t="s">
        <v>14</v>
      </c>
      <c r="D51" s="49" t="s">
        <v>13</v>
      </c>
      <c r="E51" s="49" t="s">
        <v>12</v>
      </c>
      <c r="F51" s="49" t="s">
        <v>11</v>
      </c>
      <c r="G51" s="51" t="s">
        <v>10</v>
      </c>
      <c r="H51" s="49" t="s">
        <v>9</v>
      </c>
      <c r="I51" s="49" t="s">
        <v>8</v>
      </c>
      <c r="J51" s="49" t="s">
        <v>7</v>
      </c>
      <c r="K51" s="50" t="s">
        <v>6</v>
      </c>
      <c r="L51" s="50" t="s">
        <v>5</v>
      </c>
      <c r="M51" s="50" t="s">
        <v>4</v>
      </c>
      <c r="N51" s="21" t="s">
        <v>3</v>
      </c>
    </row>
    <row r="52" spans="1:14" ht="15.75" hidden="1" customHeight="1" x14ac:dyDescent="0.3">
      <c r="A52" s="15">
        <v>1</v>
      </c>
      <c r="B52" s="14" t="s">
        <v>21</v>
      </c>
      <c r="C52" s="13">
        <f>C43</f>
        <v>44515</v>
      </c>
      <c r="D52" s="13" t="e">
        <f>#REF!</f>
        <v>#REF!</v>
      </c>
      <c r="E52" s="13" t="e">
        <f>#REF!</f>
        <v>#REF!</v>
      </c>
      <c r="F52" s="38" t="e">
        <f>#REF!</f>
        <v>#REF!</v>
      </c>
      <c r="G52" s="40" t="e">
        <f>#REF!</f>
        <v>#REF!</v>
      </c>
      <c r="H52" s="39" t="e">
        <f>#REF!</f>
        <v>#REF!</v>
      </c>
      <c r="I52" s="38" t="e">
        <f>#REF!</f>
        <v>#REF!</v>
      </c>
      <c r="J52" s="35" t="e">
        <f>ROUND(N52/K52,4)</f>
        <v>#REF!</v>
      </c>
      <c r="K52" s="34">
        <v>1884883.0308000001</v>
      </c>
      <c r="L52" s="34">
        <v>3000</v>
      </c>
      <c r="M52" s="34" t="e">
        <f>#REF!</f>
        <v>#REF!</v>
      </c>
      <c r="N52" s="44" t="e">
        <f>L52*M52*(I52-F52)%</f>
        <v>#REF!</v>
      </c>
    </row>
    <row r="53" spans="1:14" s="7" customFormat="1" ht="15.75" hidden="1" customHeight="1" x14ac:dyDescent="0.3">
      <c r="A53" s="15">
        <v>1</v>
      </c>
      <c r="B53" s="14" t="s">
        <v>30</v>
      </c>
      <c r="C53" s="13">
        <f>$C$2</f>
        <v>44515</v>
      </c>
      <c r="D53" s="17">
        <v>41912</v>
      </c>
      <c r="E53" s="17">
        <v>45565</v>
      </c>
      <c r="F53" s="10">
        <f>F44</f>
        <v>105.6051375563982</v>
      </c>
      <c r="G53" s="11">
        <f>G44</f>
        <v>1.4999999999999999E-2</v>
      </c>
      <c r="H53" s="10" t="str">
        <f>H44</f>
        <v>Markup</v>
      </c>
      <c r="I53" s="10">
        <f>I44</f>
        <v>99.384974731084569</v>
      </c>
      <c r="J53" s="35">
        <f>ROUND(N53/K53,4)</f>
        <v>-171.54259999999999</v>
      </c>
      <c r="K53" s="34">
        <v>1814095.6936999999</v>
      </c>
      <c r="L53" s="34">
        <v>5003</v>
      </c>
      <c r="M53" s="34">
        <f>M44</f>
        <v>1000000</v>
      </c>
      <c r="N53" s="44">
        <f>L53*M53*(I53-F53)%</f>
        <v>-311194746.15044123</v>
      </c>
    </row>
    <row r="54" spans="1:14" s="7" customFormat="1" ht="15.75" hidden="1" customHeight="1" x14ac:dyDescent="0.3">
      <c r="A54" s="15">
        <v>1</v>
      </c>
      <c r="B54" s="14" t="s">
        <v>29</v>
      </c>
      <c r="C54" s="13">
        <f>$C$2</f>
        <v>44515</v>
      </c>
      <c r="D54" s="17">
        <v>43069</v>
      </c>
      <c r="E54" s="17">
        <v>45260</v>
      </c>
      <c r="F54" s="10">
        <f>F36</f>
        <v>99.05</v>
      </c>
      <c r="G54" s="39">
        <f>G36</f>
        <v>1.4999999999999999E-2</v>
      </c>
      <c r="H54" s="45" t="str">
        <f>H36</f>
        <v>Markup</v>
      </c>
      <c r="I54" s="10">
        <f>I36</f>
        <v>97.651628132889684</v>
      </c>
      <c r="J54" s="35">
        <f>ROUND(N54/K54,4)</f>
        <v>-5.2499999999999998E-2</v>
      </c>
      <c r="K54" s="54">
        <v>1557835.1194</v>
      </c>
      <c r="L54" s="34">
        <v>130</v>
      </c>
      <c r="M54" s="34">
        <f>M36</f>
        <v>45000</v>
      </c>
      <c r="N54" s="44">
        <f>L54*M54*(I54-F54)%</f>
        <v>-81804.754225953337</v>
      </c>
    </row>
    <row r="55" spans="1:14" s="7" customFormat="1" ht="15.75" hidden="1" customHeight="1" x14ac:dyDescent="0.3">
      <c r="A55" s="15">
        <v>1</v>
      </c>
      <c r="B55" s="14" t="s">
        <v>28</v>
      </c>
      <c r="C55" s="13">
        <f>$C$2</f>
        <v>44515</v>
      </c>
      <c r="D55" s="17">
        <v>42934</v>
      </c>
      <c r="E55" s="17">
        <v>44760</v>
      </c>
      <c r="F55" s="10">
        <f>F9</f>
        <v>100.44776167726479</v>
      </c>
      <c r="G55" s="39">
        <f>G9</f>
        <v>1.4999999999999999E-2</v>
      </c>
      <c r="H55" s="41" t="str">
        <f>H9</f>
        <v>Markup</v>
      </c>
      <c r="I55" s="10">
        <f>I9</f>
        <v>98.790994556287316</v>
      </c>
      <c r="J55" s="35">
        <f>ROUND(N55/K55,4)</f>
        <v>-0.1145</v>
      </c>
      <c r="K55" s="54">
        <v>1627432.2372000001</v>
      </c>
      <c r="L55" s="36">
        <v>5000</v>
      </c>
      <c r="M55" s="36">
        <f>M45</f>
        <v>2250</v>
      </c>
      <c r="N55" s="44">
        <f>L55*M55*(I55-F55)%</f>
        <v>-186386.30110996621</v>
      </c>
    </row>
    <row r="56" spans="1:14" s="7" customFormat="1" ht="15.75" hidden="1" customHeight="1" x14ac:dyDescent="0.3">
      <c r="A56" s="15">
        <v>3</v>
      </c>
      <c r="B56" s="14" t="s">
        <v>2</v>
      </c>
      <c r="C56" s="13">
        <f>$C$2</f>
        <v>44515</v>
      </c>
      <c r="D56" s="17">
        <v>42727</v>
      </c>
      <c r="E56" s="17">
        <v>46379</v>
      </c>
      <c r="F56" s="10">
        <v>100</v>
      </c>
      <c r="G56" s="39">
        <v>7.4999999999999997E-3</v>
      </c>
      <c r="H56" s="41" t="s">
        <v>27</v>
      </c>
      <c r="I56" s="10">
        <v>96.942099999999996</v>
      </c>
      <c r="J56" s="35">
        <f>ROUND(N56/K56,4)</f>
        <v>-9.8500000000000004E-2</v>
      </c>
      <c r="K56" s="54">
        <v>1549274.1802999999</v>
      </c>
      <c r="L56" s="36">
        <v>50</v>
      </c>
      <c r="M56" s="36">
        <f>M46</f>
        <v>99840</v>
      </c>
      <c r="N56" s="44">
        <f>L56*M56*(I56-F56)%</f>
        <v>-152650.36800000019</v>
      </c>
    </row>
    <row r="57" spans="1:14" s="7" customFormat="1" hidden="1" x14ac:dyDescent="0.3">
      <c r="A57" s="15">
        <v>3</v>
      </c>
      <c r="B57" s="14" t="s">
        <v>20</v>
      </c>
      <c r="C57" s="13">
        <f>$C$2</f>
        <v>44515</v>
      </c>
      <c r="D57" s="17">
        <v>43055</v>
      </c>
      <c r="E57" s="17">
        <v>44881</v>
      </c>
      <c r="F57" s="10">
        <v>97.646500000000003</v>
      </c>
      <c r="G57" s="40">
        <f>G9</f>
        <v>1.4999999999999999E-2</v>
      </c>
      <c r="H57" s="40" t="str">
        <f>H9</f>
        <v>Markup</v>
      </c>
      <c r="I57" s="38">
        <f>I9</f>
        <v>98.790994556287316</v>
      </c>
      <c r="J57" s="35">
        <f>ROUND(N57/K57,4)</f>
        <v>1E-3</v>
      </c>
      <c r="K57" s="36">
        <f>K53</f>
        <v>1814095.6936999999</v>
      </c>
      <c r="L57" s="34">
        <v>72</v>
      </c>
      <c r="M57" s="34">
        <f>M9</f>
        <v>2250</v>
      </c>
      <c r="N57" s="16">
        <f>L57*M57*(I57-F57)%</f>
        <v>1854.0811811854471</v>
      </c>
    </row>
    <row r="58" spans="1:14" s="7" customFormat="1" hidden="1" x14ac:dyDescent="0.3">
      <c r="A58" s="15">
        <v>2</v>
      </c>
      <c r="B58" s="14" t="s">
        <v>19</v>
      </c>
      <c r="C58" s="13">
        <f>$C$2</f>
        <v>44515</v>
      </c>
      <c r="D58" s="17">
        <v>42419</v>
      </c>
      <c r="E58" s="17">
        <v>46072</v>
      </c>
      <c r="F58" s="10">
        <f>F47</f>
        <v>96.321689848909429</v>
      </c>
      <c r="G58" s="40">
        <f>G47</f>
        <v>-1.5E-3</v>
      </c>
      <c r="H58" s="41" t="str">
        <f>H47</f>
        <v>Markdown</v>
      </c>
      <c r="I58" s="10">
        <f>I47</f>
        <v>96.911010470544085</v>
      </c>
      <c r="J58" s="35">
        <f>ROUND(N58/K58,4)</f>
        <v>4.8599999999999997E-2</v>
      </c>
      <c r="K58" s="34">
        <v>1814095.6936999999</v>
      </c>
      <c r="L58" s="34">
        <v>150</v>
      </c>
      <c r="M58" s="34">
        <f>M47</f>
        <v>99820</v>
      </c>
      <c r="N58" s="16">
        <f>L58*M58*(I58-F58)%</f>
        <v>88238.976677356986</v>
      </c>
    </row>
    <row r="59" spans="1:14" s="7" customFormat="1" ht="21" hidden="1" customHeight="1" x14ac:dyDescent="0.3">
      <c r="A59" s="15">
        <v>3</v>
      </c>
      <c r="B59" s="14" t="s">
        <v>18</v>
      </c>
      <c r="C59" s="13">
        <f>C58</f>
        <v>44515</v>
      </c>
      <c r="D59" s="17">
        <f>D39</f>
        <v>43839</v>
      </c>
      <c r="E59" s="17">
        <f>E39</f>
        <v>47492</v>
      </c>
      <c r="F59" s="10">
        <f>F39</f>
        <v>99.595304073382522</v>
      </c>
      <c r="G59" s="18">
        <f>G39</f>
        <v>-1.5E-3</v>
      </c>
      <c r="H59" s="10" t="str">
        <f>H39</f>
        <v>Markdown</v>
      </c>
      <c r="I59" s="35">
        <f>I39</f>
        <v>100.59486125493441</v>
      </c>
      <c r="J59" s="35">
        <f>ROUND(N59/K59,4)</f>
        <v>0.1928</v>
      </c>
      <c r="K59" s="36">
        <v>1814095.6936999999</v>
      </c>
      <c r="L59" s="34">
        <v>35</v>
      </c>
      <c r="M59" s="34">
        <f>M39</f>
        <v>1000000</v>
      </c>
      <c r="N59" s="16">
        <f>L59*M59*(I59-F59)%</f>
        <v>349845.01354316249</v>
      </c>
    </row>
    <row r="60" spans="1:14" s="7" customFormat="1" x14ac:dyDescent="0.3">
      <c r="A60" s="33"/>
      <c r="B60" s="32"/>
      <c r="C60" s="31"/>
      <c r="D60" s="30"/>
      <c r="E60" s="30"/>
      <c r="F60" s="27"/>
      <c r="G60" s="53"/>
      <c r="H60" s="52"/>
      <c r="I60" s="27"/>
      <c r="J60" s="47"/>
      <c r="K60" s="25"/>
      <c r="L60" s="25"/>
      <c r="M60" s="25"/>
      <c r="N60" s="24"/>
    </row>
    <row r="61" spans="1:14" hidden="1" x14ac:dyDescent="0.3"/>
    <row r="62" spans="1:14" hidden="1" x14ac:dyDescent="0.3">
      <c r="A62" s="23" t="s">
        <v>26</v>
      </c>
    </row>
    <row r="63" spans="1:14" ht="50.25" hidden="1" customHeight="1" x14ac:dyDescent="0.3">
      <c r="A63" s="49" t="s">
        <v>16</v>
      </c>
      <c r="B63" s="49" t="s">
        <v>15</v>
      </c>
      <c r="C63" s="49" t="s">
        <v>14</v>
      </c>
      <c r="D63" s="49" t="s">
        <v>13</v>
      </c>
      <c r="E63" s="49" t="s">
        <v>12</v>
      </c>
      <c r="F63" s="49" t="s">
        <v>11</v>
      </c>
      <c r="G63" s="51" t="s">
        <v>10</v>
      </c>
      <c r="H63" s="49" t="s">
        <v>9</v>
      </c>
      <c r="I63" s="49" t="s">
        <v>8</v>
      </c>
      <c r="J63" s="49" t="s">
        <v>7</v>
      </c>
      <c r="K63" s="50" t="s">
        <v>6</v>
      </c>
      <c r="L63" s="50" t="s">
        <v>5</v>
      </c>
      <c r="M63" s="50" t="s">
        <v>4</v>
      </c>
      <c r="N63" s="49" t="s">
        <v>3</v>
      </c>
    </row>
    <row r="64" spans="1:14" s="7" customFormat="1" hidden="1" x14ac:dyDescent="0.3">
      <c r="A64" s="15">
        <v>1</v>
      </c>
      <c r="B64" s="14" t="s">
        <v>25</v>
      </c>
      <c r="C64" s="13">
        <f>$C$2</f>
        <v>44515</v>
      </c>
      <c r="D64" s="17">
        <v>43054</v>
      </c>
      <c r="E64" s="17">
        <v>44515</v>
      </c>
      <c r="F64" s="10">
        <f>F37</f>
        <v>98.741938795994429</v>
      </c>
      <c r="G64" s="11">
        <f>G37</f>
        <v>-0.01</v>
      </c>
      <c r="H64" s="10" t="str">
        <f>H37</f>
        <v>Markdown</v>
      </c>
      <c r="I64" s="10">
        <f>I37</f>
        <v>99.068021797297007</v>
      </c>
      <c r="J64" s="35">
        <f>ROUND(N64/K64,4)</f>
        <v>3.3E-3</v>
      </c>
      <c r="K64" s="36">
        <v>1420291.5149999999</v>
      </c>
      <c r="L64" s="34">
        <v>50</v>
      </c>
      <c r="M64" s="34">
        <f>M37</f>
        <v>29053</v>
      </c>
      <c r="N64" s="44">
        <f>L64*M64*(I64-F64)%</f>
        <v>4736.8447184219012</v>
      </c>
    </row>
    <row r="65" spans="1:14" s="7" customFormat="1" hidden="1" x14ac:dyDescent="0.3">
      <c r="A65" s="15">
        <v>1</v>
      </c>
      <c r="B65" s="14" t="s">
        <v>22</v>
      </c>
      <c r="C65" s="13">
        <f>$C$2</f>
        <v>44515</v>
      </c>
      <c r="D65" s="17">
        <v>42768</v>
      </c>
      <c r="E65" s="17">
        <v>44959</v>
      </c>
      <c r="F65" s="35">
        <f>F38</f>
        <v>92</v>
      </c>
      <c r="G65" s="11">
        <f>G38</f>
        <v>1.4999999999999999E-2</v>
      </c>
      <c r="H65" s="10" t="str">
        <f>H38</f>
        <v>Markup</v>
      </c>
      <c r="I65" s="35">
        <f>I38</f>
        <v>90.560196634334673</v>
      </c>
      <c r="J65" s="35">
        <f>ROUND(N65/K65,4)</f>
        <v>-1.6299999999999999E-2</v>
      </c>
      <c r="K65" s="36">
        <v>1470701.8810000001</v>
      </c>
      <c r="L65" s="34">
        <v>40</v>
      </c>
      <c r="M65" s="34">
        <f>M38</f>
        <v>41667</v>
      </c>
      <c r="N65" s="16">
        <f>L65*M65*(I65-F65)%</f>
        <v>-23996.914734870872</v>
      </c>
    </row>
    <row r="66" spans="1:14" s="7" customFormat="1" ht="21" hidden="1" customHeight="1" x14ac:dyDescent="0.3">
      <c r="A66" s="15">
        <v>2</v>
      </c>
      <c r="B66" s="14" t="s">
        <v>18</v>
      </c>
      <c r="C66" s="13">
        <f>C65</f>
        <v>44515</v>
      </c>
      <c r="D66" s="17">
        <f>D39</f>
        <v>43839</v>
      </c>
      <c r="E66" s="17">
        <f>E39</f>
        <v>47492</v>
      </c>
      <c r="F66" s="35">
        <v>100.15263972144623</v>
      </c>
      <c r="G66" s="11">
        <f>G39</f>
        <v>-1.5E-3</v>
      </c>
      <c r="H66" s="10" t="str">
        <f>H39</f>
        <v>Markdown</v>
      </c>
      <c r="I66" s="35">
        <f>I39</f>
        <v>100.59486125493441</v>
      </c>
      <c r="J66" s="35">
        <f>ROUND(N66/K66,4)</f>
        <v>3.3700000000000001E-2</v>
      </c>
      <c r="K66" s="36">
        <v>1312435.9380999999</v>
      </c>
      <c r="L66" s="34">
        <v>10</v>
      </c>
      <c r="M66" s="34">
        <f>M39</f>
        <v>1000000</v>
      </c>
      <c r="N66" s="16">
        <f>L66*M66*(I66-F66)%</f>
        <v>44222.153348817985</v>
      </c>
    </row>
    <row r="67" spans="1:14" s="7" customFormat="1" hidden="1" x14ac:dyDescent="0.3">
      <c r="A67" s="33"/>
      <c r="B67" s="32"/>
      <c r="C67" s="31"/>
      <c r="D67" s="30"/>
      <c r="E67" s="30"/>
      <c r="F67" s="47"/>
      <c r="G67" s="48"/>
      <c r="H67" s="27"/>
      <c r="I67" s="47"/>
      <c r="J67" s="47"/>
      <c r="K67" s="46"/>
      <c r="L67" s="25"/>
      <c r="M67" s="25"/>
      <c r="N67" s="24"/>
    </row>
    <row r="68" spans="1:14" hidden="1" x14ac:dyDescent="0.3"/>
    <row r="69" spans="1:14" s="7" customFormat="1" ht="15.75" hidden="1" customHeight="1" x14ac:dyDescent="0.3">
      <c r="A69" s="41">
        <v>1</v>
      </c>
      <c r="B69" s="43" t="s">
        <v>24</v>
      </c>
      <c r="C69" s="13">
        <f>$C$2</f>
        <v>44515</v>
      </c>
      <c r="D69" s="42">
        <v>42446</v>
      </c>
      <c r="E69" s="42">
        <v>46098</v>
      </c>
      <c r="F69" s="38">
        <f>F7</f>
        <v>90.346136978840605</v>
      </c>
      <c r="G69" s="40">
        <f>G7</f>
        <v>-1.5E-3</v>
      </c>
      <c r="H69" s="45" t="str">
        <f>H7</f>
        <v>Markdown</v>
      </c>
      <c r="I69" s="38">
        <f>I7</f>
        <v>90.893496104903164</v>
      </c>
      <c r="J69" s="37">
        <f>ROUND(N69/K69,4)</f>
        <v>8.8999999999999999E-3</v>
      </c>
      <c r="K69" s="34">
        <v>46240802.100500003</v>
      </c>
      <c r="L69" s="34">
        <v>15028</v>
      </c>
      <c r="M69" s="34">
        <f>M7</f>
        <v>4991</v>
      </c>
      <c r="N69" s="44">
        <f>L69*M69*(I69-F69)%</f>
        <v>410545.33315822517</v>
      </c>
    </row>
    <row r="70" spans="1:14" s="7" customFormat="1" ht="15.75" hidden="1" customHeight="1" x14ac:dyDescent="0.3">
      <c r="A70" s="41">
        <v>2</v>
      </c>
      <c r="B70" s="43" t="s">
        <v>23</v>
      </c>
      <c r="C70" s="13">
        <f>$C$2</f>
        <v>44515</v>
      </c>
      <c r="D70" s="42">
        <v>43213</v>
      </c>
      <c r="E70" s="42">
        <v>46866</v>
      </c>
      <c r="F70" s="38" t="e">
        <f>#REF!</f>
        <v>#REF!</v>
      </c>
      <c r="G70" s="40" t="e">
        <f>#REF!</f>
        <v>#REF!</v>
      </c>
      <c r="H70" s="38" t="e">
        <f>#REF!</f>
        <v>#REF!</v>
      </c>
      <c r="I70" s="38" t="e">
        <f>#REF!</f>
        <v>#REF!</v>
      </c>
      <c r="J70" s="37" t="e">
        <f>ROUND(N70/K70,4)</f>
        <v>#REF!</v>
      </c>
      <c r="K70" s="34">
        <v>44396427.817599997</v>
      </c>
      <c r="L70" s="34">
        <v>80</v>
      </c>
      <c r="M70" s="34" t="e">
        <f>#REF!</f>
        <v>#REF!</v>
      </c>
      <c r="N70" s="16" t="e">
        <f>L70*M70*(I70-F70)%</f>
        <v>#REF!</v>
      </c>
    </row>
    <row r="71" spans="1:14" s="7" customFormat="1" ht="16.5" hidden="1" customHeight="1" x14ac:dyDescent="0.3">
      <c r="A71" s="41">
        <v>4</v>
      </c>
      <c r="B71" s="43" t="s">
        <v>22</v>
      </c>
      <c r="C71" s="13">
        <f>$C$2</f>
        <v>44515</v>
      </c>
      <c r="D71" s="42">
        <v>42768</v>
      </c>
      <c r="E71" s="42">
        <v>44959</v>
      </c>
      <c r="F71" s="37">
        <f>F38</f>
        <v>92</v>
      </c>
      <c r="G71" s="40">
        <f>G38</f>
        <v>1.4999999999999999E-2</v>
      </c>
      <c r="H71" s="38" t="str">
        <f>H10</f>
        <v>Markup</v>
      </c>
      <c r="I71" s="37">
        <f>I38</f>
        <v>90.560196634334673</v>
      </c>
      <c r="J71" s="37">
        <f>ROUND(N71/K71,4)</f>
        <v>-8.5000000000000006E-3</v>
      </c>
      <c r="K71" s="34">
        <v>34059131.466499999</v>
      </c>
      <c r="L71" s="34">
        <v>480</v>
      </c>
      <c r="M71" s="34">
        <f>M38</f>
        <v>41667</v>
      </c>
      <c r="N71" s="16">
        <f>L71*M71*(I71-F71)%</f>
        <v>-287962.97681845044</v>
      </c>
    </row>
    <row r="72" spans="1:14" s="7" customFormat="1" ht="15.75" hidden="1" customHeight="1" x14ac:dyDescent="0.3">
      <c r="A72" s="15">
        <v>6</v>
      </c>
      <c r="B72" s="14" t="s">
        <v>0</v>
      </c>
      <c r="C72" s="13">
        <f>$C$2</f>
        <v>44515</v>
      </c>
      <c r="D72" s="17">
        <v>43160</v>
      </c>
      <c r="E72" s="17">
        <v>44986</v>
      </c>
      <c r="F72" s="10">
        <f>F12</f>
        <v>99.986662182950553</v>
      </c>
      <c r="G72" s="11">
        <f>G12</f>
        <v>1E-3</v>
      </c>
      <c r="H72" s="10" t="str">
        <f>H12</f>
        <v>Markup</v>
      </c>
      <c r="I72" s="10">
        <f>I12</f>
        <v>99.783800535158235</v>
      </c>
      <c r="J72" s="35">
        <f>ROUND(N72/K72,4)</f>
        <v>-2.3E-3</v>
      </c>
      <c r="K72" s="36">
        <v>22019796.251699999</v>
      </c>
      <c r="L72" s="34">
        <v>250</v>
      </c>
      <c r="M72" s="34">
        <v>100000</v>
      </c>
      <c r="N72" s="16">
        <f>L72*M72*(I72-F72)%</f>
        <v>-50715.411948079498</v>
      </c>
    </row>
    <row r="73" spans="1:14" s="7" customFormat="1" ht="15.75" hidden="1" customHeight="1" x14ac:dyDescent="0.3">
      <c r="A73" s="15">
        <v>2</v>
      </c>
      <c r="B73" s="14" t="s">
        <v>19</v>
      </c>
      <c r="C73" s="13">
        <f>$C$2</f>
        <v>44515</v>
      </c>
      <c r="D73" s="17">
        <v>42419</v>
      </c>
      <c r="E73" s="17">
        <v>46072</v>
      </c>
      <c r="F73" s="10">
        <f>F58</f>
        <v>96.321689848909429</v>
      </c>
      <c r="G73" s="40">
        <f>G58</f>
        <v>-1.5E-3</v>
      </c>
      <c r="H73" s="41" t="str">
        <f>H58</f>
        <v>Markdown</v>
      </c>
      <c r="I73" s="10">
        <f>I58</f>
        <v>96.911010470544085</v>
      </c>
      <c r="J73" s="35">
        <f>ROUND(N73/K73,4)</f>
        <v>6.4000000000000003E-3</v>
      </c>
      <c r="K73" s="34">
        <v>46240802.100500003</v>
      </c>
      <c r="L73" s="34">
        <v>500</v>
      </c>
      <c r="M73" s="34">
        <f>M47</f>
        <v>99820</v>
      </c>
      <c r="N73" s="16">
        <f>L73*M73*(I73-F73)%</f>
        <v>294129.92225785658</v>
      </c>
    </row>
    <row r="74" spans="1:14" ht="15.75" hidden="1" customHeight="1" x14ac:dyDescent="0.3">
      <c r="A74" s="15">
        <v>2</v>
      </c>
      <c r="B74" s="14" t="s">
        <v>21</v>
      </c>
      <c r="C74" s="13" t="e">
        <f>#REF!</f>
        <v>#REF!</v>
      </c>
      <c r="D74" s="13" t="e">
        <f>#REF!</f>
        <v>#REF!</v>
      </c>
      <c r="E74" s="13" t="e">
        <f>#REF!</f>
        <v>#REF!</v>
      </c>
      <c r="F74" s="38" t="e">
        <f>#REF!</f>
        <v>#REF!</v>
      </c>
      <c r="G74" s="40" t="e">
        <f>#REF!</f>
        <v>#REF!</v>
      </c>
      <c r="H74" s="39" t="e">
        <f>#REF!</f>
        <v>#REF!</v>
      </c>
      <c r="I74" s="38" t="e">
        <f>#REF!</f>
        <v>#REF!</v>
      </c>
      <c r="J74" s="35" t="e">
        <f>ROUND(N74/K74,4)</f>
        <v>#REF!</v>
      </c>
      <c r="K74" s="36">
        <v>36518289.285400003</v>
      </c>
      <c r="L74" s="34">
        <v>2000</v>
      </c>
      <c r="M74" s="34" t="e">
        <f>#REF!</f>
        <v>#REF!</v>
      </c>
      <c r="N74" s="16" t="e">
        <f>L74*M74*(I74-F74)%</f>
        <v>#REF!</v>
      </c>
    </row>
    <row r="75" spans="1:14" s="7" customFormat="1" ht="15.75" hidden="1" customHeight="1" x14ac:dyDescent="0.3">
      <c r="A75" s="15">
        <v>3</v>
      </c>
      <c r="B75" s="14" t="s">
        <v>0</v>
      </c>
      <c r="C75" s="13">
        <f>$C$2</f>
        <v>44515</v>
      </c>
      <c r="D75" s="13">
        <f>D12</f>
        <v>43160</v>
      </c>
      <c r="E75" s="13">
        <f>E12</f>
        <v>44986</v>
      </c>
      <c r="F75" s="10">
        <f>F12</f>
        <v>99.986662182950553</v>
      </c>
      <c r="G75" s="11">
        <f>G12</f>
        <v>1E-3</v>
      </c>
      <c r="H75" s="10" t="str">
        <f>H12</f>
        <v>Markup</v>
      </c>
      <c r="I75" s="10">
        <f>I12</f>
        <v>99.783800535158235</v>
      </c>
      <c r="J75" s="10">
        <f>J12</f>
        <v>-5.4000000000000003E-3</v>
      </c>
      <c r="K75" s="36">
        <v>36518289.285400003</v>
      </c>
      <c r="L75" s="9">
        <v>1000</v>
      </c>
      <c r="M75" s="9">
        <f>M12</f>
        <v>100000</v>
      </c>
      <c r="N75" s="8">
        <f>N12</f>
        <v>-202861.64779231799</v>
      </c>
    </row>
    <row r="76" spans="1:14" s="7" customFormat="1" ht="15.75" hidden="1" customHeight="1" x14ac:dyDescent="0.3">
      <c r="A76" s="15">
        <v>3</v>
      </c>
      <c r="B76" s="14" t="s">
        <v>20</v>
      </c>
      <c r="C76" s="13">
        <f>$C$2</f>
        <v>44515</v>
      </c>
      <c r="D76" s="17">
        <v>43055</v>
      </c>
      <c r="E76" s="17">
        <v>44881</v>
      </c>
      <c r="F76" s="10">
        <f>F9</f>
        <v>100.44776167726479</v>
      </c>
      <c r="G76" s="18">
        <f>G9</f>
        <v>1.4999999999999999E-2</v>
      </c>
      <c r="H76" s="10" t="str">
        <f>H9</f>
        <v>Markup</v>
      </c>
      <c r="I76" s="10">
        <f>I9</f>
        <v>98.790994556287316</v>
      </c>
      <c r="J76" s="35">
        <f>ROUND(N76/K76,4)</f>
        <v>-1.4E-3</v>
      </c>
      <c r="K76" s="34">
        <v>27471837.1897</v>
      </c>
      <c r="L76" s="34">
        <v>1000</v>
      </c>
      <c r="M76" s="34">
        <f>M9</f>
        <v>2250</v>
      </c>
      <c r="N76" s="16">
        <f>L76*M76*(I76-F76)%</f>
        <v>-37277.260221993238</v>
      </c>
    </row>
    <row r="77" spans="1:14" s="7" customFormat="1" ht="15.75" hidden="1" customHeight="1" x14ac:dyDescent="0.3">
      <c r="A77" s="15">
        <v>4</v>
      </c>
      <c r="B77" s="14" t="s">
        <v>19</v>
      </c>
      <c r="C77" s="13">
        <f>$C$2</f>
        <v>44515</v>
      </c>
      <c r="D77" s="17">
        <f>D58</f>
        <v>42419</v>
      </c>
      <c r="E77" s="17">
        <f>E58</f>
        <v>46072</v>
      </c>
      <c r="F77" s="10">
        <f>F58</f>
        <v>96.321689848909429</v>
      </c>
      <c r="G77" s="18">
        <f>G58</f>
        <v>-1.5E-3</v>
      </c>
      <c r="H77" s="17" t="str">
        <f>H58</f>
        <v>Markdown</v>
      </c>
      <c r="I77" s="37">
        <f>I58</f>
        <v>96.911010470544085</v>
      </c>
      <c r="J77" s="35">
        <f>ROUND(N77/K77,4)</f>
        <v>8.5000000000000006E-3</v>
      </c>
      <c r="K77" s="34">
        <v>34405774.509999998</v>
      </c>
      <c r="L77" s="34">
        <v>500</v>
      </c>
      <c r="M77" s="34">
        <f>M58</f>
        <v>99820</v>
      </c>
      <c r="N77" s="16">
        <f>L77*M77*(I77-F77)%</f>
        <v>294129.92225785658</v>
      </c>
    </row>
    <row r="78" spans="1:14" s="7" customFormat="1" ht="21" hidden="1" customHeight="1" x14ac:dyDescent="0.3">
      <c r="A78" s="15">
        <v>4</v>
      </c>
      <c r="B78" s="14" t="s">
        <v>18</v>
      </c>
      <c r="C78" s="13">
        <f>C77</f>
        <v>44515</v>
      </c>
      <c r="D78" s="17">
        <f>D66</f>
        <v>43839</v>
      </c>
      <c r="E78" s="17">
        <f>E66</f>
        <v>47492</v>
      </c>
      <c r="F78" s="35">
        <f>F66</f>
        <v>100.15263972144623</v>
      </c>
      <c r="G78" s="11">
        <f>G66</f>
        <v>-1.5E-3</v>
      </c>
      <c r="H78" s="10" t="e">
        <f>#REF!</f>
        <v>#REF!</v>
      </c>
      <c r="I78" s="35">
        <f>I66</f>
        <v>100.59486125493441</v>
      </c>
      <c r="J78" s="35">
        <f>ROUND(N78/K78,4)</f>
        <v>1.2800000000000001E-2</v>
      </c>
      <c r="K78" s="36">
        <v>34460129.815899998</v>
      </c>
      <c r="L78" s="34">
        <v>100</v>
      </c>
      <c r="M78" s="34">
        <f>M66</f>
        <v>1000000</v>
      </c>
      <c r="N78" s="16">
        <f>L78*M78*(I78-F78)%</f>
        <v>442221.53348817985</v>
      </c>
    </row>
    <row r="79" spans="1:14" s="7" customFormat="1" ht="21" hidden="1" customHeight="1" x14ac:dyDescent="0.3">
      <c r="A79" s="15">
        <v>6</v>
      </c>
      <c r="B79" s="14" t="s">
        <v>18</v>
      </c>
      <c r="C79" s="13">
        <f>C78</f>
        <v>44515</v>
      </c>
      <c r="D79" s="17">
        <f>D56</f>
        <v>42727</v>
      </c>
      <c r="E79" s="17">
        <f>E56</f>
        <v>46379</v>
      </c>
      <c r="F79" s="35">
        <f>F39</f>
        <v>99.595304073382522</v>
      </c>
      <c r="G79" s="11">
        <f>G66</f>
        <v>-1.5E-3</v>
      </c>
      <c r="H79" s="10" t="str">
        <f>H56</f>
        <v>Markup</v>
      </c>
      <c r="I79" s="35">
        <f>I39</f>
        <v>100.59486125493441</v>
      </c>
      <c r="J79" s="35">
        <f>ROUND(N79/K79,4)</f>
        <v>2.93E-2</v>
      </c>
      <c r="K79" s="34">
        <v>34059131.466499999</v>
      </c>
      <c r="L79" s="34">
        <v>100</v>
      </c>
      <c r="M79" s="34">
        <f>M59</f>
        <v>1000000</v>
      </c>
      <c r="N79" s="16">
        <f>L79*M79*(I79-F79)%</f>
        <v>999557.18155189289</v>
      </c>
    </row>
    <row r="80" spans="1:14" s="7" customFormat="1" hidden="1" x14ac:dyDescent="0.3">
      <c r="A80" s="33"/>
      <c r="B80" s="32"/>
      <c r="C80" s="31"/>
      <c r="D80" s="30"/>
      <c r="E80" s="30"/>
      <c r="F80" s="27"/>
      <c r="G80" s="29"/>
      <c r="H80" s="28"/>
      <c r="I80" s="27"/>
      <c r="J80" s="26"/>
      <c r="K80" s="25"/>
      <c r="L80" s="25"/>
      <c r="M80" s="25"/>
      <c r="N80" s="24"/>
    </row>
    <row r="81" spans="1:14" hidden="1" x14ac:dyDescent="0.3">
      <c r="A81" s="23" t="s">
        <v>17</v>
      </c>
    </row>
    <row r="82" spans="1:14" ht="46.8" hidden="1" x14ac:dyDescent="0.3">
      <c r="A82" s="21" t="s">
        <v>16</v>
      </c>
      <c r="B82" s="21" t="s">
        <v>15</v>
      </c>
      <c r="C82" s="21" t="s">
        <v>14</v>
      </c>
      <c r="D82" s="21" t="s">
        <v>13</v>
      </c>
      <c r="E82" s="21" t="s">
        <v>12</v>
      </c>
      <c r="F82" s="21" t="s">
        <v>11</v>
      </c>
      <c r="G82" s="22" t="s">
        <v>10</v>
      </c>
      <c r="H82" s="21" t="s">
        <v>9</v>
      </c>
      <c r="I82" s="21" t="s">
        <v>8</v>
      </c>
      <c r="J82" s="21" t="s">
        <v>7</v>
      </c>
      <c r="K82" s="20" t="s">
        <v>6</v>
      </c>
      <c r="L82" s="20" t="s">
        <v>5</v>
      </c>
      <c r="M82" s="20" t="s">
        <v>4</v>
      </c>
      <c r="N82" s="19" t="s">
        <v>3</v>
      </c>
    </row>
    <row r="83" spans="1:14" s="7" customFormat="1" hidden="1" x14ac:dyDescent="0.3">
      <c r="A83" s="15">
        <v>1</v>
      </c>
      <c r="B83" s="14" t="s">
        <v>2</v>
      </c>
      <c r="C83" s="13">
        <f>$C$2</f>
        <v>44515</v>
      </c>
      <c r="D83" s="17">
        <f>D13</f>
        <v>42727</v>
      </c>
      <c r="E83" s="17">
        <f>E13</f>
        <v>46379</v>
      </c>
      <c r="F83" s="10">
        <f>F13</f>
        <v>100</v>
      </c>
      <c r="G83" s="11">
        <f>G13</f>
        <v>7.4999999999999997E-3</v>
      </c>
      <c r="H83" s="17" t="str">
        <f>H13</f>
        <v>Markup</v>
      </c>
      <c r="I83" s="10">
        <f>I13</f>
        <v>96.942099999999996</v>
      </c>
      <c r="J83" s="10">
        <f>J8</f>
        <v>-6.6E-3</v>
      </c>
      <c r="K83" s="9">
        <v>2099821.9742000001</v>
      </c>
      <c r="L83" s="9">
        <v>250</v>
      </c>
      <c r="M83" s="9">
        <f>M13</f>
        <v>99840</v>
      </c>
      <c r="N83" s="16">
        <f>L83*M83*(I83-F83)%</f>
        <v>-763251.8400000009</v>
      </c>
    </row>
    <row r="84" spans="1:14" s="7" customFormat="1" hidden="1" x14ac:dyDescent="0.3">
      <c r="A84" s="15">
        <v>1</v>
      </c>
      <c r="B84" s="14" t="s">
        <v>2</v>
      </c>
      <c r="C84" s="13">
        <f>$C$2</f>
        <v>44515</v>
      </c>
      <c r="D84" s="17">
        <f>D13</f>
        <v>42727</v>
      </c>
      <c r="E84" s="17">
        <f>E13</f>
        <v>46379</v>
      </c>
      <c r="F84" s="10">
        <f>F13</f>
        <v>100</v>
      </c>
      <c r="G84" s="11">
        <f>G13</f>
        <v>7.4999999999999997E-3</v>
      </c>
      <c r="H84" s="18" t="str">
        <f>H13</f>
        <v>Markup</v>
      </c>
      <c r="I84" s="10">
        <f>I13</f>
        <v>96.942099999999996</v>
      </c>
      <c r="J84" s="10">
        <f>J12</f>
        <v>-5.4000000000000003E-3</v>
      </c>
      <c r="K84" s="9">
        <v>2563299.9010999999</v>
      </c>
      <c r="L84" s="9">
        <v>250</v>
      </c>
      <c r="M84" s="9">
        <f>M56</f>
        <v>99840</v>
      </c>
      <c r="N84" s="16">
        <f>L84*M84*(I84-F84)%</f>
        <v>-763251.8400000009</v>
      </c>
    </row>
    <row r="85" spans="1:14" s="7" customFormat="1" hidden="1" x14ac:dyDescent="0.3">
      <c r="A85" s="15">
        <v>1</v>
      </c>
      <c r="B85" s="14" t="s">
        <v>1</v>
      </c>
      <c r="C85" s="13">
        <f>$C$2</f>
        <v>44515</v>
      </c>
      <c r="D85" s="17" t="e">
        <f>#REF!</f>
        <v>#REF!</v>
      </c>
      <c r="E85" s="17" t="e">
        <f>#REF!</f>
        <v>#REF!</v>
      </c>
      <c r="F85" s="10" t="e">
        <f>#REF!</f>
        <v>#REF!</v>
      </c>
      <c r="G85" s="11" t="e">
        <f>#REF!</f>
        <v>#REF!</v>
      </c>
      <c r="H85" s="17" t="e">
        <f>#REF!</f>
        <v>#REF!</v>
      </c>
      <c r="I85" s="10" t="e">
        <f>#REF!</f>
        <v>#REF!</v>
      </c>
      <c r="J85" s="10">
        <f>J13</f>
        <v>-0.1009</v>
      </c>
      <c r="K85" s="9">
        <v>1753406.4038</v>
      </c>
      <c r="L85" s="9">
        <v>4000</v>
      </c>
      <c r="M85" s="9" t="e">
        <f>#REF!</f>
        <v>#REF!</v>
      </c>
      <c r="N85" s="16" t="e">
        <f>L85*M85*(I85-F85)%</f>
        <v>#REF!</v>
      </c>
    </row>
    <row r="86" spans="1:14" s="7" customFormat="1" ht="15.75" hidden="1" customHeight="1" x14ac:dyDescent="0.3">
      <c r="A86" s="15">
        <v>2</v>
      </c>
      <c r="B86" s="14" t="s">
        <v>0</v>
      </c>
      <c r="C86" s="13">
        <f>$C$2</f>
        <v>44515</v>
      </c>
      <c r="D86" s="13">
        <f>D75</f>
        <v>43160</v>
      </c>
      <c r="E86" s="13">
        <f>E75</f>
        <v>44986</v>
      </c>
      <c r="F86" s="12">
        <f>F75</f>
        <v>99.986662182950553</v>
      </c>
      <c r="G86" s="11">
        <f>G75</f>
        <v>1E-3</v>
      </c>
      <c r="H86" s="10" t="str">
        <f>H36</f>
        <v>Markup</v>
      </c>
      <c r="I86" s="10">
        <f>I75</f>
        <v>99.783800535158235</v>
      </c>
      <c r="J86" s="10">
        <f>J36</f>
        <v>-1.7100000000000001E-2</v>
      </c>
      <c r="K86" s="9">
        <v>2563265.4972999999</v>
      </c>
      <c r="L86" s="9">
        <v>4000</v>
      </c>
      <c r="M86" s="9">
        <f>M75</f>
        <v>100000</v>
      </c>
      <c r="N86" s="8">
        <f>N36</f>
        <v>-1279300.5026258703</v>
      </c>
    </row>
    <row r="87" spans="1:14" hidden="1" x14ac:dyDescent="0.3"/>
    <row r="88" spans="1:14" hidden="1" x14ac:dyDescent="0.3"/>
    <row r="89" spans="1:14" hidden="1" x14ac:dyDescent="0.3"/>
    <row r="90" spans="1:14" hidden="1" x14ac:dyDescent="0.3"/>
    <row r="91" spans="1:14" hidden="1" x14ac:dyDescent="0.3"/>
    <row r="92" spans="1:14" hidden="1" x14ac:dyDescent="0.3"/>
    <row r="93" spans="1:14" s="6" customFormat="1" x14ac:dyDescent="0.3">
      <c r="A93" s="2"/>
      <c r="B93" s="2"/>
      <c r="C93" s="2"/>
      <c r="D93" s="2"/>
      <c r="E93" s="2"/>
      <c r="F93" s="4"/>
      <c r="G93" s="5"/>
      <c r="H93" s="4"/>
      <c r="I93" s="4"/>
      <c r="J93" s="2"/>
      <c r="K93" s="3"/>
      <c r="L93" s="3"/>
      <c r="M93" s="3"/>
      <c r="N93" s="2"/>
    </row>
  </sheetData>
  <pageMargins left="0.72" right="0.17" top="1.0900000000000001" bottom="1" header="0.5" footer="0.5"/>
  <pageSetup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3"/>
  <sheetViews>
    <sheetView showGridLines="0" view="pageBreakPreview" zoomScale="70" zoomScaleNormal="70" zoomScaleSheetLayoutView="70" zoomScalePageLayoutView="70" workbookViewId="0">
      <selection activeCell="G93" sqref="G93"/>
    </sheetView>
  </sheetViews>
  <sheetFormatPr defaultColWidth="9.109375" defaultRowHeight="15.6" x14ac:dyDescent="0.3"/>
  <cols>
    <col min="1" max="1" width="8" style="2" customWidth="1"/>
    <col min="2" max="2" width="64" style="2" bestFit="1" customWidth="1"/>
    <col min="3" max="3" width="17.6640625" style="2" customWidth="1"/>
    <col min="4" max="4" width="15.5546875" style="2" bestFit="1" customWidth="1"/>
    <col min="5" max="5" width="16.44140625" style="2" customWidth="1"/>
    <col min="6" max="6" width="14.44140625" style="4" customWidth="1"/>
    <col min="7" max="7" width="19.5546875" style="5" customWidth="1"/>
    <col min="8" max="8" width="16.6640625" style="4" customWidth="1"/>
    <col min="9" max="9" width="20.5546875" style="4" customWidth="1"/>
    <col min="10" max="10" width="12.88671875" style="2" customWidth="1"/>
    <col min="11" max="11" width="34" style="3" customWidth="1"/>
    <col min="12" max="12" width="15.44140625" style="3" bestFit="1" customWidth="1"/>
    <col min="13" max="13" width="18.6640625" style="3" bestFit="1" customWidth="1"/>
    <col min="14" max="14" width="19.6640625" style="2" customWidth="1"/>
    <col min="15" max="16384" width="9.109375" style="1"/>
  </cols>
  <sheetData>
    <row r="1" spans="1:14" x14ac:dyDescent="0.3">
      <c r="A1" s="79" t="s">
        <v>42</v>
      </c>
      <c r="C1" s="79"/>
    </row>
    <row r="2" spans="1:14" x14ac:dyDescent="0.3">
      <c r="A2" s="79" t="s">
        <v>41</v>
      </c>
      <c r="C2" s="80">
        <v>44523</v>
      </c>
      <c r="F2" s="78"/>
      <c r="I2" s="78"/>
    </row>
    <row r="3" spans="1:14" x14ac:dyDescent="0.3">
      <c r="A3" s="79"/>
      <c r="C3" s="79"/>
      <c r="F3" s="78"/>
    </row>
    <row r="5" spans="1:14" x14ac:dyDescent="0.3">
      <c r="A5" s="23" t="s">
        <v>40</v>
      </c>
    </row>
    <row r="6" spans="1:14" ht="46.8" x14ac:dyDescent="0.3">
      <c r="A6" s="21" t="s">
        <v>16</v>
      </c>
      <c r="B6" s="21" t="s">
        <v>15</v>
      </c>
      <c r="C6" s="21" t="s">
        <v>14</v>
      </c>
      <c r="D6" s="21" t="s">
        <v>13</v>
      </c>
      <c r="E6" s="21" t="s">
        <v>12</v>
      </c>
      <c r="F6" s="21" t="s">
        <v>11</v>
      </c>
      <c r="G6" s="22" t="s">
        <v>10</v>
      </c>
      <c r="H6" s="21" t="s">
        <v>9</v>
      </c>
      <c r="I6" s="21" t="s">
        <v>8</v>
      </c>
      <c r="J6" s="21" t="s">
        <v>7</v>
      </c>
      <c r="K6" s="20" t="s">
        <v>6</v>
      </c>
      <c r="L6" s="20" t="s">
        <v>5</v>
      </c>
      <c r="M6" s="20" t="s">
        <v>4</v>
      </c>
      <c r="N6" s="21" t="s">
        <v>3</v>
      </c>
    </row>
    <row r="7" spans="1:14" s="7" customFormat="1" ht="15.75" hidden="1" customHeight="1" x14ac:dyDescent="0.3">
      <c r="A7" s="15">
        <v>1</v>
      </c>
      <c r="B7" s="14" t="s">
        <v>24</v>
      </c>
      <c r="C7" s="13">
        <f>$C$2</f>
        <v>44523</v>
      </c>
      <c r="D7" s="17">
        <v>42446</v>
      </c>
      <c r="E7" s="17">
        <v>46098</v>
      </c>
      <c r="F7" s="10">
        <v>90.346136978840605</v>
      </c>
      <c r="G7" s="40">
        <v>-1.5E-3</v>
      </c>
      <c r="H7" s="41" t="s">
        <v>33</v>
      </c>
      <c r="I7" s="10">
        <v>90.893496104903164</v>
      </c>
      <c r="J7" s="35">
        <f>ROUND(N7/K7,4)</f>
        <v>8.0000000000000002E-3</v>
      </c>
      <c r="K7" s="36">
        <v>35983606.870399997</v>
      </c>
      <c r="L7" s="34">
        <v>10480</v>
      </c>
      <c r="M7" s="34">
        <v>4991</v>
      </c>
      <c r="N7" s="44">
        <f>L7*M7*(I7-F7)%</f>
        <v>286299.91292907903</v>
      </c>
    </row>
    <row r="8" spans="1:14" s="7" customFormat="1" ht="15.75" hidden="1" customHeight="1" x14ac:dyDescent="0.3">
      <c r="A8" s="15">
        <v>1</v>
      </c>
      <c r="B8" s="14" t="s">
        <v>1</v>
      </c>
      <c r="C8" s="13">
        <f>$C$2</f>
        <v>44523</v>
      </c>
      <c r="D8" s="17">
        <v>43165</v>
      </c>
      <c r="E8" s="17">
        <v>44991</v>
      </c>
      <c r="F8" s="10">
        <v>100.30429510717434</v>
      </c>
      <c r="G8" s="39">
        <v>4.0000000000000001E-3</v>
      </c>
      <c r="H8" s="41" t="s">
        <v>27</v>
      </c>
      <c r="I8" s="10">
        <v>99.887272543623197</v>
      </c>
      <c r="J8" s="35">
        <f>ROUND(N8/K8,4)</f>
        <v>-6.6E-3</v>
      </c>
      <c r="K8" s="54">
        <v>37795764.748999998</v>
      </c>
      <c r="L8" s="34">
        <v>18000</v>
      </c>
      <c r="M8" s="34">
        <v>3333</v>
      </c>
      <c r="N8" s="44">
        <f>L8*M8*(I8-F8)%</f>
        <v>-250188.51677687265</v>
      </c>
    </row>
    <row r="9" spans="1:14" s="7" customFormat="1" ht="15.75" hidden="1" customHeight="1" x14ac:dyDescent="0.3">
      <c r="A9" s="15">
        <v>2</v>
      </c>
      <c r="B9" s="14" t="s">
        <v>28</v>
      </c>
      <c r="C9" s="13">
        <f>$C$2</f>
        <v>44523</v>
      </c>
      <c r="D9" s="17">
        <v>42934</v>
      </c>
      <c r="E9" s="17">
        <v>44760</v>
      </c>
      <c r="F9" s="10">
        <v>100.44776167726479</v>
      </c>
      <c r="G9" s="39">
        <v>1.4999999999999999E-2</v>
      </c>
      <c r="H9" s="41" t="s">
        <v>27</v>
      </c>
      <c r="I9" s="10">
        <v>98.790994556287316</v>
      </c>
      <c r="J9" s="35">
        <f>ROUND(N9/K9,4)</f>
        <v>-9.7000000000000003E-3</v>
      </c>
      <c r="K9" s="54">
        <v>38356707.575800002</v>
      </c>
      <c r="L9" s="34">
        <v>10000</v>
      </c>
      <c r="M9" s="34">
        <v>2250</v>
      </c>
      <c r="N9" s="44">
        <f>L9*M9*(I9-F9)%</f>
        <v>-372772.60221993242</v>
      </c>
    </row>
    <row r="10" spans="1:14" s="7" customFormat="1" ht="15.75" hidden="1" customHeight="1" x14ac:dyDescent="0.3">
      <c r="A10" s="15">
        <v>1</v>
      </c>
      <c r="B10" s="14" t="s">
        <v>22</v>
      </c>
      <c r="C10" s="13">
        <f>$C$2</f>
        <v>44523</v>
      </c>
      <c r="D10" s="17">
        <v>42768</v>
      </c>
      <c r="E10" s="17">
        <v>44959</v>
      </c>
      <c r="F10" s="35">
        <v>92</v>
      </c>
      <c r="G10" s="39">
        <v>1.4999999999999999E-2</v>
      </c>
      <c r="H10" s="41" t="s">
        <v>27</v>
      </c>
      <c r="I10" s="35">
        <v>90.560196634334673</v>
      </c>
      <c r="J10" s="35">
        <f>ROUND(N10/K10,4)</f>
        <v>-7.7999999999999996E-3</v>
      </c>
      <c r="K10" s="36">
        <v>38570342.895599999</v>
      </c>
      <c r="L10" s="34">
        <v>500</v>
      </c>
      <c r="M10" s="34">
        <v>41667</v>
      </c>
      <c r="N10" s="44">
        <f>L10*M10*(I10-F10)%</f>
        <v>-299961.43418588588</v>
      </c>
    </row>
    <row r="11" spans="1:14" s="7" customFormat="1" ht="15.75" customHeight="1" x14ac:dyDescent="0.3">
      <c r="A11" s="15">
        <v>1</v>
      </c>
      <c r="B11" s="14" t="s">
        <v>34</v>
      </c>
      <c r="C11" s="13">
        <f>$C$2</f>
        <v>44523</v>
      </c>
      <c r="D11" s="17">
        <v>43907</v>
      </c>
      <c r="E11" s="17">
        <v>47559</v>
      </c>
      <c r="F11" s="10">
        <v>109.87715607269182</v>
      </c>
      <c r="G11" s="39">
        <v>1.4999999999999999E-2</v>
      </c>
      <c r="H11" s="41" t="s">
        <v>27</v>
      </c>
      <c r="I11" s="10">
        <v>101.39202637867903</v>
      </c>
      <c r="J11" s="35">
        <f>ROUND(N11/K11,4)</f>
        <v>-0.1109</v>
      </c>
      <c r="K11" s="36">
        <v>38253238.703599997</v>
      </c>
      <c r="L11" s="34">
        <v>50</v>
      </c>
      <c r="M11" s="34">
        <v>1000000</v>
      </c>
      <c r="N11" s="44">
        <f>L11*M11*(I11-F11)%</f>
        <v>-4242564.8470063917</v>
      </c>
    </row>
    <row r="12" spans="1:14" s="7" customFormat="1" ht="15.75" hidden="1" customHeight="1" x14ac:dyDescent="0.3">
      <c r="A12" s="15">
        <v>5</v>
      </c>
      <c r="B12" s="14" t="s">
        <v>0</v>
      </c>
      <c r="C12" s="13">
        <f>$C$2</f>
        <v>44523</v>
      </c>
      <c r="D12" s="17">
        <v>43160</v>
      </c>
      <c r="E12" s="17">
        <v>44986</v>
      </c>
      <c r="F12" s="10">
        <v>99.986662182950553</v>
      </c>
      <c r="G12" s="39">
        <v>1E-3</v>
      </c>
      <c r="H12" s="41" t="s">
        <v>27</v>
      </c>
      <c r="I12" s="10">
        <v>99.783800535158235</v>
      </c>
      <c r="J12" s="35">
        <f>ROUND(N12/K12,4)</f>
        <v>-5.4000000000000003E-3</v>
      </c>
      <c r="K12" s="36">
        <v>37716058.631999999</v>
      </c>
      <c r="L12" s="34">
        <v>1000</v>
      </c>
      <c r="M12" s="34">
        <v>100000</v>
      </c>
      <c r="N12" s="44">
        <f>L12*M12*(I12-F12)%</f>
        <v>-202861.64779231799</v>
      </c>
    </row>
    <row r="13" spans="1:14" s="7" customFormat="1" ht="15.75" hidden="1" customHeight="1" x14ac:dyDescent="0.3">
      <c r="A13" s="15">
        <v>3</v>
      </c>
      <c r="B13" s="14" t="s">
        <v>2</v>
      </c>
      <c r="C13" s="13">
        <f>$C$2</f>
        <v>44523</v>
      </c>
      <c r="D13" s="17">
        <v>42727</v>
      </c>
      <c r="E13" s="17">
        <v>46379</v>
      </c>
      <c r="F13" s="10">
        <v>100</v>
      </c>
      <c r="G13" s="39">
        <v>7.4999999999999997E-3</v>
      </c>
      <c r="H13" s="41" t="s">
        <v>27</v>
      </c>
      <c r="I13" s="10">
        <v>96.942099999999996</v>
      </c>
      <c r="J13" s="35">
        <f>ROUND(N13/K13,4)</f>
        <v>-0.1009</v>
      </c>
      <c r="K13" s="54">
        <v>36323139.914499998</v>
      </c>
      <c r="L13" s="34">
        <v>1200</v>
      </c>
      <c r="M13" s="34">
        <v>99840</v>
      </c>
      <c r="N13" s="44">
        <f>L13*M13*(I13-F13)%</f>
        <v>-3663608.8320000046</v>
      </c>
    </row>
    <row r="14" spans="1:14" s="7" customFormat="1" ht="15.75" hidden="1" customHeight="1" x14ac:dyDescent="0.3">
      <c r="A14" s="77">
        <v>2</v>
      </c>
      <c r="B14" s="76" t="s">
        <v>19</v>
      </c>
      <c r="C14" s="75">
        <f>$C$2</f>
        <v>44523</v>
      </c>
      <c r="D14" s="74">
        <v>42419</v>
      </c>
      <c r="E14" s="74">
        <v>46072</v>
      </c>
      <c r="F14" s="71">
        <v>96.321689848909429</v>
      </c>
      <c r="G14" s="73">
        <v>-1.5E-3</v>
      </c>
      <c r="H14" s="72" t="s">
        <v>33</v>
      </c>
      <c r="I14" s="71">
        <v>96.911010470544085</v>
      </c>
      <c r="J14" s="70">
        <f>ROUND(N14/K14,4)</f>
        <v>6.8999999999999999E-3</v>
      </c>
      <c r="K14" s="69">
        <v>35983606.870399997</v>
      </c>
      <c r="L14" s="69">
        <v>425</v>
      </c>
      <c r="M14" s="69">
        <v>99820</v>
      </c>
      <c r="N14" s="68">
        <f>L14*M14*(I14-F14)%</f>
        <v>250010.43391917812</v>
      </c>
    </row>
    <row r="15" spans="1:14" s="7" customFormat="1" ht="15.75" hidden="1" customHeight="1" x14ac:dyDescent="0.3">
      <c r="A15" s="15">
        <v>3</v>
      </c>
      <c r="B15" s="14" t="s">
        <v>32</v>
      </c>
      <c r="C15" s="13">
        <f>$C$2</f>
        <v>44523</v>
      </c>
      <c r="D15" s="17">
        <v>44256</v>
      </c>
      <c r="E15" s="17">
        <v>47908</v>
      </c>
      <c r="F15" s="10">
        <v>104.4074</v>
      </c>
      <c r="G15" s="39">
        <v>6.4999999999999997E-3</v>
      </c>
      <c r="H15" s="41" t="s">
        <v>27</v>
      </c>
      <c r="I15" s="10">
        <v>100.36065387766988</v>
      </c>
      <c r="J15" s="35">
        <f>ROUND(N15/K15,4)</f>
        <v>-0.19409999999999999</v>
      </c>
      <c r="K15" s="36">
        <v>38570342.895599999</v>
      </c>
      <c r="L15" s="34">
        <v>1850</v>
      </c>
      <c r="M15" s="34">
        <v>99980</v>
      </c>
      <c r="N15" s="44">
        <f>L15*M15*(I15-F15)%</f>
        <v>-7484983.0302454596</v>
      </c>
    </row>
    <row r="16" spans="1:14" x14ac:dyDescent="0.3">
      <c r="A16" s="1"/>
      <c r="B16" s="1"/>
      <c r="C16" s="1"/>
      <c r="D16" s="1"/>
      <c r="E16" s="1"/>
      <c r="F16" s="65"/>
      <c r="G16" s="66"/>
      <c r="H16" s="65"/>
      <c r="I16" s="67"/>
      <c r="J16" s="1"/>
      <c r="K16" s="6"/>
      <c r="L16" s="6"/>
      <c r="M16" s="6"/>
      <c r="N16" s="1"/>
    </row>
    <row r="17" spans="1:14" hidden="1" x14ac:dyDescent="0.3">
      <c r="A17" s="61" t="s">
        <v>39</v>
      </c>
      <c r="B17" s="1"/>
      <c r="C17" s="1"/>
      <c r="D17" s="1"/>
      <c r="E17" s="1"/>
      <c r="F17" s="65"/>
      <c r="G17" s="66"/>
      <c r="H17" s="65"/>
      <c r="I17" s="65"/>
      <c r="J17" s="1"/>
      <c r="K17" s="6"/>
      <c r="L17" s="6"/>
      <c r="M17" s="6"/>
      <c r="N17" s="1"/>
    </row>
    <row r="18" spans="1:14" ht="46.8" hidden="1" x14ac:dyDescent="0.3">
      <c r="A18" s="62" t="s">
        <v>16</v>
      </c>
      <c r="B18" s="62" t="s">
        <v>15</v>
      </c>
      <c r="C18" s="62" t="s">
        <v>14</v>
      </c>
      <c r="D18" s="62" t="s">
        <v>13</v>
      </c>
      <c r="E18" s="62" t="s">
        <v>12</v>
      </c>
      <c r="F18" s="62" t="s">
        <v>11</v>
      </c>
      <c r="G18" s="64" t="s">
        <v>10</v>
      </c>
      <c r="H18" s="62" t="s">
        <v>9</v>
      </c>
      <c r="I18" s="62" t="s">
        <v>8</v>
      </c>
      <c r="J18" s="62" t="s">
        <v>7</v>
      </c>
      <c r="K18" s="63" t="s">
        <v>6</v>
      </c>
      <c r="L18" s="63" t="s">
        <v>5</v>
      </c>
      <c r="M18" s="63" t="s">
        <v>4</v>
      </c>
      <c r="N18" s="62" t="s">
        <v>3</v>
      </c>
    </row>
    <row r="19" spans="1:14" s="7" customFormat="1" hidden="1" x14ac:dyDescent="0.3">
      <c r="A19" s="33">
        <v>1</v>
      </c>
      <c r="B19" s="32" t="s">
        <v>21</v>
      </c>
      <c r="C19" s="31">
        <f>$C$2</f>
        <v>44523</v>
      </c>
      <c r="D19" s="30">
        <v>41325</v>
      </c>
      <c r="E19" s="30">
        <v>44247</v>
      </c>
      <c r="F19" s="27" t="e">
        <f>#REF!</f>
        <v>#REF!</v>
      </c>
      <c r="G19" s="53" t="e">
        <f>#REF!</f>
        <v>#REF!</v>
      </c>
      <c r="H19" s="52" t="e">
        <f>#REF!</f>
        <v>#REF!</v>
      </c>
      <c r="I19" s="27" t="e">
        <f>#REF!</f>
        <v>#REF!</v>
      </c>
      <c r="J19" s="47" t="e">
        <f>ROUND(N19/K19,4)</f>
        <v>#REF!</v>
      </c>
      <c r="K19" s="46">
        <v>18460455.1613</v>
      </c>
      <c r="L19" s="25">
        <v>2000</v>
      </c>
      <c r="M19" s="25" t="e">
        <f>#REF!</f>
        <v>#REF!</v>
      </c>
      <c r="N19" s="24" t="e">
        <f>L19*M19*(I19-F19)%</f>
        <v>#REF!</v>
      </c>
    </row>
    <row r="20" spans="1:14" s="7" customFormat="1" hidden="1" x14ac:dyDescent="0.3">
      <c r="A20" s="33">
        <v>1</v>
      </c>
      <c r="B20" s="32" t="s">
        <v>24</v>
      </c>
      <c r="C20" s="31">
        <f>$C$2</f>
        <v>44523</v>
      </c>
      <c r="D20" s="30">
        <v>42446</v>
      </c>
      <c r="E20" s="30">
        <v>46098</v>
      </c>
      <c r="F20" s="27">
        <f>F7</f>
        <v>90.346136978840605</v>
      </c>
      <c r="G20" s="53">
        <f>G7</f>
        <v>-1.5E-3</v>
      </c>
      <c r="H20" s="52" t="s">
        <v>27</v>
      </c>
      <c r="I20" s="27">
        <f>I7</f>
        <v>90.893496104903164</v>
      </c>
      <c r="J20" s="47">
        <f>ROUND(N20/K20,4)</f>
        <v>7.8E-2</v>
      </c>
      <c r="K20" s="46">
        <v>18397476.333299998</v>
      </c>
      <c r="L20" s="25">
        <v>52500</v>
      </c>
      <c r="M20" s="25">
        <f>M7</f>
        <v>4991</v>
      </c>
      <c r="N20" s="24">
        <f>L20*M20*(I20-F20)%</f>
        <v>1434231.4340435734</v>
      </c>
    </row>
    <row r="21" spans="1:14" s="7" customFormat="1" hidden="1" x14ac:dyDescent="0.3">
      <c r="A21" s="33">
        <v>1</v>
      </c>
      <c r="B21" s="32" t="s">
        <v>1</v>
      </c>
      <c r="C21" s="31">
        <f>$C$2</f>
        <v>44523</v>
      </c>
      <c r="D21" s="30">
        <v>43165</v>
      </c>
      <c r="E21" s="30">
        <v>44991</v>
      </c>
      <c r="F21" s="27">
        <v>99.221635880026099</v>
      </c>
      <c r="G21" s="53">
        <v>1.5E-3</v>
      </c>
      <c r="H21" s="52" t="s">
        <v>27</v>
      </c>
      <c r="I21" s="27">
        <v>98.98288101887978</v>
      </c>
      <c r="J21" s="47">
        <f>ROUND(N21/K21,4)</f>
        <v>-4.1999999999999997E-3</v>
      </c>
      <c r="K21" s="46">
        <v>40154909.262500003</v>
      </c>
      <c r="L21" s="25">
        <v>14000</v>
      </c>
      <c r="M21" s="25">
        <v>5000</v>
      </c>
      <c r="N21" s="24">
        <f>L21*M21*(I21-F21)%</f>
        <v>-167128.4028024232</v>
      </c>
    </row>
    <row r="22" spans="1:14" s="7" customFormat="1" hidden="1" x14ac:dyDescent="0.3">
      <c r="A22" s="33">
        <v>1</v>
      </c>
      <c r="B22" s="32" t="s">
        <v>28</v>
      </c>
      <c r="C22" s="31">
        <f>$C$2</f>
        <v>44523</v>
      </c>
      <c r="D22" s="30">
        <v>42934</v>
      </c>
      <c r="E22" s="30">
        <v>44760</v>
      </c>
      <c r="F22" s="27">
        <f>F9</f>
        <v>100.44776167726479</v>
      </c>
      <c r="G22" s="53">
        <f>G9</f>
        <v>1.4999999999999999E-2</v>
      </c>
      <c r="H22" s="52" t="s">
        <v>27</v>
      </c>
      <c r="I22" s="27">
        <f>I9</f>
        <v>98.790994556287316</v>
      </c>
      <c r="J22" s="47">
        <f>ROUND(N22/K22,4)</f>
        <v>-2.0500000000000001E-2</v>
      </c>
      <c r="K22" s="46">
        <v>18153171.964400001</v>
      </c>
      <c r="L22" s="25">
        <v>10000</v>
      </c>
      <c r="M22" s="25">
        <f>M9</f>
        <v>2250</v>
      </c>
      <c r="N22" s="24">
        <f>L22*M22*(I22-F22)%</f>
        <v>-372772.60221993242</v>
      </c>
    </row>
    <row r="23" spans="1:14" s="7" customFormat="1" ht="15.75" hidden="1" customHeight="1" x14ac:dyDescent="0.3">
      <c r="A23" s="33">
        <v>3</v>
      </c>
      <c r="B23" s="32" t="s">
        <v>30</v>
      </c>
      <c r="C23" s="31">
        <f>$C$2</f>
        <v>44523</v>
      </c>
      <c r="D23" s="30">
        <v>41912</v>
      </c>
      <c r="E23" s="30">
        <v>45565</v>
      </c>
      <c r="F23" s="27">
        <v>97.746300000000005</v>
      </c>
      <c r="G23" s="53">
        <v>1.5E-3</v>
      </c>
      <c r="H23" s="52" t="s">
        <v>27</v>
      </c>
      <c r="I23" s="27">
        <v>97.249151801255465</v>
      </c>
      <c r="J23" s="47">
        <f>ROUND(N23/K23,4)</f>
        <v>-2.5700000000000001E-2</v>
      </c>
      <c r="K23" s="46">
        <v>37716058.631999999</v>
      </c>
      <c r="L23" s="25">
        <v>39000</v>
      </c>
      <c r="M23" s="25">
        <v>4991</v>
      </c>
      <c r="N23" s="24">
        <f>L23*M23*(I23-F23)%</f>
        <v>-967693.99737425975</v>
      </c>
    </row>
    <row r="24" spans="1:14" s="7" customFormat="1" ht="15.75" customHeight="1" x14ac:dyDescent="0.3">
      <c r="A24" s="33"/>
      <c r="B24" s="32"/>
      <c r="C24" s="31"/>
      <c r="D24" s="30"/>
      <c r="E24" s="30"/>
      <c r="F24" s="27"/>
      <c r="G24" s="53"/>
      <c r="H24" s="52"/>
      <c r="I24" s="27"/>
      <c r="J24" s="47"/>
      <c r="K24" s="46"/>
      <c r="L24" s="25"/>
      <c r="M24" s="25"/>
      <c r="N24" s="24"/>
    </row>
    <row r="25" spans="1:14" s="7" customFormat="1" ht="15.75" customHeight="1" x14ac:dyDescent="0.3">
      <c r="A25" s="61" t="s">
        <v>38</v>
      </c>
      <c r="B25" s="32"/>
      <c r="C25" s="31"/>
      <c r="D25" s="30"/>
      <c r="E25" s="30"/>
      <c r="F25" s="27"/>
      <c r="G25" s="53"/>
      <c r="H25" s="52"/>
      <c r="I25" s="27"/>
      <c r="J25" s="47"/>
      <c r="K25" s="46"/>
      <c r="L25" s="25"/>
      <c r="M25" s="25"/>
      <c r="N25" s="24"/>
    </row>
    <row r="26" spans="1:14" ht="46.8" x14ac:dyDescent="0.3">
      <c r="A26" s="21" t="s">
        <v>16</v>
      </c>
      <c r="B26" s="21" t="s">
        <v>15</v>
      </c>
      <c r="C26" s="21" t="s">
        <v>14</v>
      </c>
      <c r="D26" s="21" t="s">
        <v>13</v>
      </c>
      <c r="E26" s="21" t="s">
        <v>12</v>
      </c>
      <c r="F26" s="21" t="s">
        <v>11</v>
      </c>
      <c r="G26" s="22" t="s">
        <v>10</v>
      </c>
      <c r="H26" s="21" t="s">
        <v>9</v>
      </c>
      <c r="I26" s="21" t="s">
        <v>8</v>
      </c>
      <c r="J26" s="21" t="s">
        <v>7</v>
      </c>
      <c r="K26" s="20" t="s">
        <v>6</v>
      </c>
      <c r="L26" s="20" t="s">
        <v>5</v>
      </c>
      <c r="M26" s="20" t="s">
        <v>4</v>
      </c>
      <c r="N26" s="21" t="s">
        <v>3</v>
      </c>
    </row>
    <row r="27" spans="1:14" s="7" customFormat="1" ht="15.75" hidden="1" customHeight="1" x14ac:dyDescent="0.3">
      <c r="A27" s="15">
        <v>1</v>
      </c>
      <c r="B27" s="14" t="s">
        <v>1</v>
      </c>
      <c r="C27" s="13">
        <f>$C$2</f>
        <v>44523</v>
      </c>
      <c r="D27" s="17">
        <v>43165</v>
      </c>
      <c r="E27" s="17">
        <v>44991</v>
      </c>
      <c r="F27" s="10">
        <f>F8</f>
        <v>100.30429510717434</v>
      </c>
      <c r="G27" s="39">
        <f>G8</f>
        <v>4.0000000000000001E-3</v>
      </c>
      <c r="H27" s="41" t="s">
        <v>27</v>
      </c>
      <c r="I27" s="10">
        <f>I8</f>
        <v>99.887272543623197</v>
      </c>
      <c r="J27" s="35">
        <f>ROUND(N27/K27,4)</f>
        <v>-2E-3</v>
      </c>
      <c r="K27" s="36">
        <v>155916947.618</v>
      </c>
      <c r="L27" s="34">
        <v>22000</v>
      </c>
      <c r="M27" s="34">
        <v>3333</v>
      </c>
      <c r="N27" s="44">
        <f>L27*M27*(I27-F27)%</f>
        <v>-305785.96494951105</v>
      </c>
    </row>
    <row r="28" spans="1:14" s="7" customFormat="1" ht="15.75" customHeight="1" x14ac:dyDescent="0.3">
      <c r="A28" s="15">
        <v>1</v>
      </c>
      <c r="B28" s="14" t="s">
        <v>34</v>
      </c>
      <c r="C28" s="13">
        <f>$C$2</f>
        <v>44523</v>
      </c>
      <c r="D28" s="17">
        <v>43907</v>
      </c>
      <c r="E28" s="17">
        <v>47559</v>
      </c>
      <c r="F28" s="10">
        <f>F11</f>
        <v>109.87715607269182</v>
      </c>
      <c r="G28" s="39">
        <f>G11</f>
        <v>1.4999999999999999E-2</v>
      </c>
      <c r="H28" s="41" t="str">
        <f>H11</f>
        <v>Markup</v>
      </c>
      <c r="I28" s="10">
        <f>I11</f>
        <v>101.39202637867903</v>
      </c>
      <c r="J28" s="35">
        <f>ROUND(N28/K28,4)</f>
        <v>-1.55E-2</v>
      </c>
      <c r="K28" s="36">
        <v>164461016.82859999</v>
      </c>
      <c r="L28" s="34">
        <v>30</v>
      </c>
      <c r="M28" s="34">
        <f>M11</f>
        <v>1000000</v>
      </c>
      <c r="N28" s="44">
        <f>L28*M28*(I28-F28)%</f>
        <v>-2545538.9082038351</v>
      </c>
    </row>
    <row r="29" spans="1:14" s="7" customFormat="1" hidden="1" x14ac:dyDescent="0.3">
      <c r="A29" s="15">
        <v>3</v>
      </c>
      <c r="B29" s="14" t="s">
        <v>25</v>
      </c>
      <c r="C29" s="13">
        <f>$C$2</f>
        <v>44523</v>
      </c>
      <c r="D29" s="17">
        <f>D37</f>
        <v>43054</v>
      </c>
      <c r="E29" s="17">
        <f>E37</f>
        <v>44515</v>
      </c>
      <c r="F29" s="10">
        <f>F37</f>
        <v>98.741938795994429</v>
      </c>
      <c r="G29" s="40">
        <f>G37</f>
        <v>-0.01</v>
      </c>
      <c r="H29" s="10" t="str">
        <f>H37</f>
        <v>Markdown</v>
      </c>
      <c r="I29" s="10">
        <f>I37</f>
        <v>99.068021797297007</v>
      </c>
      <c r="J29" s="35">
        <f>ROUND(N29/K29,4)</f>
        <v>2.0000000000000001E-4</v>
      </c>
      <c r="K29" s="36">
        <v>202600078.71950001</v>
      </c>
      <c r="L29" s="34">
        <v>500</v>
      </c>
      <c r="M29" s="34">
        <f>M37</f>
        <v>29053</v>
      </c>
      <c r="N29" s="44">
        <f>L29*M29*(I29-F29)%</f>
        <v>47368.447184219018</v>
      </c>
    </row>
    <row r="30" spans="1:14" s="7" customFormat="1" ht="15.75" hidden="1" customHeight="1" x14ac:dyDescent="0.3">
      <c r="A30" s="15">
        <v>2</v>
      </c>
      <c r="B30" s="14" t="s">
        <v>22</v>
      </c>
      <c r="C30" s="13">
        <f>$C$2</f>
        <v>44523</v>
      </c>
      <c r="D30" s="17">
        <v>42768</v>
      </c>
      <c r="E30" s="17">
        <v>44959</v>
      </c>
      <c r="F30" s="35">
        <f>F10</f>
        <v>92</v>
      </c>
      <c r="G30" s="39">
        <f>G10</f>
        <v>1.4999999999999999E-2</v>
      </c>
      <c r="H30" s="41" t="str">
        <f>H10</f>
        <v>Markup</v>
      </c>
      <c r="I30" s="35">
        <f>I10</f>
        <v>90.560196634334673</v>
      </c>
      <c r="J30" s="35">
        <f>ROUND(N30/K30,4)</f>
        <v>-1.9E-3</v>
      </c>
      <c r="K30" s="36">
        <v>150335884.76519999</v>
      </c>
      <c r="L30" s="34">
        <v>480</v>
      </c>
      <c r="M30" s="34">
        <f>M10</f>
        <v>41667</v>
      </c>
      <c r="N30" s="44">
        <f>L30*M30*(I30-F30)%</f>
        <v>-287962.97681845044</v>
      </c>
    </row>
    <row r="31" spans="1:14" s="7" customFormat="1" ht="15.75" hidden="1" customHeight="1" x14ac:dyDescent="0.3">
      <c r="A31" s="15">
        <v>2</v>
      </c>
      <c r="B31" s="14" t="s">
        <v>37</v>
      </c>
      <c r="C31" s="13">
        <f>$C$2</f>
        <v>44523</v>
      </c>
      <c r="D31" s="17">
        <v>43213</v>
      </c>
      <c r="E31" s="17">
        <v>46866</v>
      </c>
      <c r="F31" s="10">
        <v>107.45557917180597</v>
      </c>
      <c r="G31" s="39">
        <v>1.4999999999999999E-2</v>
      </c>
      <c r="H31" s="10" t="s">
        <v>27</v>
      </c>
      <c r="I31" s="10">
        <v>100.31462929192216</v>
      </c>
      <c r="J31" s="35">
        <f>ROUND(N31/K31,4)</f>
        <v>-7.1999999999999995E-2</v>
      </c>
      <c r="K31" s="36">
        <v>171393849.84</v>
      </c>
      <c r="L31" s="34">
        <v>1730</v>
      </c>
      <c r="M31" s="34">
        <v>99880</v>
      </c>
      <c r="N31" s="44">
        <f>L31*M31*(I31-F31)%</f>
        <v>-12339018.680248344</v>
      </c>
    </row>
    <row r="32" spans="1:14" s="7" customFormat="1" ht="15.75" customHeight="1" x14ac:dyDescent="0.3">
      <c r="A32" s="33"/>
      <c r="B32" s="32"/>
      <c r="C32" s="31"/>
      <c r="D32" s="30"/>
      <c r="E32" s="30"/>
      <c r="F32" s="27"/>
      <c r="G32" s="60"/>
      <c r="H32" s="52"/>
      <c r="I32" s="27"/>
      <c r="J32" s="47"/>
      <c r="K32" s="46"/>
      <c r="L32" s="25"/>
      <c r="M32" s="25"/>
      <c r="N32" s="24"/>
    </row>
    <row r="33" spans="1:14" s="7" customFormat="1" ht="15.75" customHeight="1" x14ac:dyDescent="0.3">
      <c r="A33" s="33"/>
      <c r="B33" s="32"/>
      <c r="C33" s="31"/>
      <c r="D33" s="30"/>
      <c r="E33" s="30"/>
      <c r="F33" s="27"/>
      <c r="G33" s="53"/>
      <c r="H33" s="52"/>
      <c r="I33" s="27"/>
      <c r="J33" s="47"/>
      <c r="K33" s="46"/>
      <c r="L33" s="25"/>
      <c r="M33" s="25"/>
      <c r="N33" s="24"/>
    </row>
    <row r="34" spans="1:14" s="7" customFormat="1" ht="15.75" customHeight="1" x14ac:dyDescent="0.3">
      <c r="A34" s="23" t="s">
        <v>36</v>
      </c>
      <c r="B34" s="32"/>
      <c r="C34" s="31"/>
      <c r="D34" s="30"/>
      <c r="E34" s="30"/>
      <c r="F34" s="27"/>
      <c r="G34" s="53"/>
      <c r="H34" s="52"/>
      <c r="I34" s="27"/>
      <c r="J34" s="47"/>
      <c r="K34" s="46"/>
      <c r="L34" s="25"/>
      <c r="M34" s="25"/>
      <c r="N34" s="24"/>
    </row>
    <row r="35" spans="1:14" ht="46.8" x14ac:dyDescent="0.3">
      <c r="A35" s="21" t="s">
        <v>16</v>
      </c>
      <c r="B35" s="21" t="s">
        <v>15</v>
      </c>
      <c r="C35" s="21" t="s">
        <v>14</v>
      </c>
      <c r="D35" s="21" t="s">
        <v>13</v>
      </c>
      <c r="E35" s="21" t="s">
        <v>12</v>
      </c>
      <c r="F35" s="21" t="s">
        <v>11</v>
      </c>
      <c r="G35" s="22" t="s">
        <v>10</v>
      </c>
      <c r="H35" s="21" t="s">
        <v>9</v>
      </c>
      <c r="I35" s="21" t="s">
        <v>8</v>
      </c>
      <c r="J35" s="21" t="s">
        <v>7</v>
      </c>
      <c r="K35" s="20" t="s">
        <v>6</v>
      </c>
      <c r="L35" s="20" t="s">
        <v>5</v>
      </c>
      <c r="M35" s="20" t="s">
        <v>4</v>
      </c>
      <c r="N35" s="21" t="s">
        <v>3</v>
      </c>
    </row>
    <row r="36" spans="1:14" s="7" customFormat="1" x14ac:dyDescent="0.3">
      <c r="A36" s="15">
        <v>1</v>
      </c>
      <c r="B36" s="14" t="s">
        <v>29</v>
      </c>
      <c r="C36" s="13">
        <f>$C$2</f>
        <v>44523</v>
      </c>
      <c r="D36" s="17">
        <v>43069</v>
      </c>
      <c r="E36" s="17">
        <v>45260</v>
      </c>
      <c r="F36" s="10">
        <v>99.05</v>
      </c>
      <c r="G36" s="59">
        <v>1.4999999999999999E-2</v>
      </c>
      <c r="H36" s="56" t="s">
        <v>27</v>
      </c>
      <c r="I36" s="10">
        <v>97.69190314029143</v>
      </c>
      <c r="J36" s="35">
        <f>ROUND(N36/K36,4)</f>
        <v>-1.6199999999999999E-2</v>
      </c>
      <c r="K36" s="54">
        <v>76890638.975899994</v>
      </c>
      <c r="L36" s="34">
        <v>2033</v>
      </c>
      <c r="M36" s="34">
        <v>45000</v>
      </c>
      <c r="N36" s="44">
        <f>L36*M36*(I36-F36)%</f>
        <v>-1242454.9121043826</v>
      </c>
    </row>
    <row r="37" spans="1:14" s="7" customFormat="1" hidden="1" x14ac:dyDescent="0.3">
      <c r="A37" s="15">
        <v>1</v>
      </c>
      <c r="B37" s="14" t="s">
        <v>25</v>
      </c>
      <c r="C37" s="13">
        <f>$C$2</f>
        <v>44523</v>
      </c>
      <c r="D37" s="17">
        <v>43054</v>
      </c>
      <c r="E37" s="17">
        <v>44515</v>
      </c>
      <c r="F37" s="10">
        <v>98.741938795994429</v>
      </c>
      <c r="G37" s="58">
        <v>-0.01</v>
      </c>
      <c r="H37" s="56" t="s">
        <v>33</v>
      </c>
      <c r="I37" s="10">
        <v>99.068021797297007</v>
      </c>
      <c r="J37" s="35">
        <f>ROUND(N37/K37,4)</f>
        <v>4.4000000000000003E-3</v>
      </c>
      <c r="K37" s="36">
        <v>74941759.254899994</v>
      </c>
      <c r="L37" s="34">
        <v>3450</v>
      </c>
      <c r="M37" s="34">
        <v>29053</v>
      </c>
      <c r="N37" s="44">
        <f>L37*M37*(I37-F37)%</f>
        <v>326842.28557111119</v>
      </c>
    </row>
    <row r="38" spans="1:14" s="7" customFormat="1" ht="21" hidden="1" customHeight="1" x14ac:dyDescent="0.3">
      <c r="A38" s="15">
        <v>2</v>
      </c>
      <c r="B38" s="14" t="s">
        <v>22</v>
      </c>
      <c r="C38" s="13">
        <f>$C$2</f>
        <v>44523</v>
      </c>
      <c r="D38" s="17">
        <v>42768</v>
      </c>
      <c r="E38" s="17">
        <v>44959</v>
      </c>
      <c r="F38" s="35">
        <f>F10</f>
        <v>92</v>
      </c>
      <c r="G38" s="57">
        <f>G10</f>
        <v>1.4999999999999999E-2</v>
      </c>
      <c r="H38" s="56" t="str">
        <f>H10</f>
        <v>Markup</v>
      </c>
      <c r="I38" s="35">
        <f>I10</f>
        <v>90.560196634334673</v>
      </c>
      <c r="J38" s="35">
        <f>ROUND(N38/K38,4)</f>
        <v>-8.2000000000000007E-3</v>
      </c>
      <c r="K38" s="36">
        <v>72838297.251000002</v>
      </c>
      <c r="L38" s="34">
        <v>1000</v>
      </c>
      <c r="M38" s="34">
        <f>M10</f>
        <v>41667</v>
      </c>
      <c r="N38" s="16">
        <f>L38*M38*(I38-F38)%</f>
        <v>-599922.86837177176</v>
      </c>
    </row>
    <row r="39" spans="1:14" s="7" customFormat="1" ht="21" hidden="1" customHeight="1" x14ac:dyDescent="0.3">
      <c r="A39" s="15">
        <v>2</v>
      </c>
      <c r="B39" s="14" t="s">
        <v>18</v>
      </c>
      <c r="C39" s="13">
        <f>C38</f>
        <v>44523</v>
      </c>
      <c r="D39" s="17">
        <v>43839</v>
      </c>
      <c r="E39" s="17">
        <v>47492</v>
      </c>
      <c r="F39" s="35">
        <v>99.595304073382522</v>
      </c>
      <c r="G39" s="11">
        <v>-1.5E-3</v>
      </c>
      <c r="H39" s="41" t="s">
        <v>33</v>
      </c>
      <c r="I39" s="35">
        <v>100.59486125493441</v>
      </c>
      <c r="J39" s="35">
        <f>ROUND(N39/K39,4)</f>
        <v>5.2900000000000003E-2</v>
      </c>
      <c r="K39" s="36">
        <v>67035065.775899999</v>
      </c>
      <c r="L39" s="34">
        <v>355</v>
      </c>
      <c r="M39" s="34">
        <v>1000000</v>
      </c>
      <c r="N39" s="16">
        <f>L39*M39*(I39-F39)%</f>
        <v>3548427.9945092197</v>
      </c>
    </row>
    <row r="40" spans="1:14" s="7" customFormat="1" x14ac:dyDescent="0.3">
      <c r="A40" s="33"/>
      <c r="B40" s="32"/>
      <c r="C40" s="31"/>
      <c r="D40" s="30"/>
      <c r="E40" s="30"/>
      <c r="F40" s="27"/>
      <c r="G40" s="53"/>
      <c r="H40" s="52"/>
      <c r="I40" s="27"/>
      <c r="J40" s="47"/>
      <c r="K40" s="25"/>
      <c r="L40" s="25"/>
      <c r="M40" s="25"/>
      <c r="N40" s="24"/>
    </row>
    <row r="41" spans="1:14" x14ac:dyDescent="0.3">
      <c r="A41" s="23" t="s">
        <v>35</v>
      </c>
    </row>
    <row r="42" spans="1:14" ht="46.8" x14ac:dyDescent="0.3">
      <c r="A42" s="49" t="s">
        <v>16</v>
      </c>
      <c r="B42" s="49" t="s">
        <v>15</v>
      </c>
      <c r="C42" s="49" t="s">
        <v>14</v>
      </c>
      <c r="D42" s="49" t="s">
        <v>13</v>
      </c>
      <c r="E42" s="49" t="s">
        <v>12</v>
      </c>
      <c r="F42" s="49" t="s">
        <v>11</v>
      </c>
      <c r="G42" s="51" t="s">
        <v>10</v>
      </c>
      <c r="H42" s="49" t="s">
        <v>9</v>
      </c>
      <c r="I42" s="49" t="s">
        <v>8</v>
      </c>
      <c r="J42" s="49" t="s">
        <v>7</v>
      </c>
      <c r="K42" s="50" t="s">
        <v>6</v>
      </c>
      <c r="L42" s="50" t="s">
        <v>5</v>
      </c>
      <c r="M42" s="50" t="s">
        <v>4</v>
      </c>
      <c r="N42" s="55" t="s">
        <v>3</v>
      </c>
    </row>
    <row r="43" spans="1:14" s="7" customFormat="1" ht="15.75" hidden="1" customHeight="1" x14ac:dyDescent="0.3">
      <c r="A43" s="15">
        <v>1</v>
      </c>
      <c r="B43" s="14" t="s">
        <v>24</v>
      </c>
      <c r="C43" s="13">
        <f>$C$2</f>
        <v>44523</v>
      </c>
      <c r="D43" s="17">
        <v>42446</v>
      </c>
      <c r="E43" s="17">
        <v>46098</v>
      </c>
      <c r="F43" s="10">
        <f>F7</f>
        <v>90.346136978840605</v>
      </c>
      <c r="G43" s="40">
        <f>G7</f>
        <v>-1.5E-3</v>
      </c>
      <c r="H43" s="41" t="str">
        <f>H7</f>
        <v>Markdown</v>
      </c>
      <c r="I43" s="10">
        <f>I7</f>
        <v>90.893496104903164</v>
      </c>
      <c r="J43" s="35">
        <f>ROUND(N43/K43,4)</f>
        <v>1.06E-2</v>
      </c>
      <c r="K43" s="34">
        <v>12900609.9385</v>
      </c>
      <c r="L43" s="34">
        <v>5000</v>
      </c>
      <c r="M43" s="34">
        <f>M7</f>
        <v>4991</v>
      </c>
      <c r="N43" s="16">
        <f>L43*M43*(I43-F43)%</f>
        <v>136593.46990891176</v>
      </c>
    </row>
    <row r="44" spans="1:14" s="7" customFormat="1" ht="15.75" customHeight="1" x14ac:dyDescent="0.3">
      <c r="A44" s="15">
        <v>1</v>
      </c>
      <c r="B44" s="14" t="s">
        <v>34</v>
      </c>
      <c r="C44" s="13">
        <f>$C$2</f>
        <v>44523</v>
      </c>
      <c r="D44" s="17">
        <f>D11</f>
        <v>43907</v>
      </c>
      <c r="E44" s="17">
        <f>E11</f>
        <v>47559</v>
      </c>
      <c r="F44" s="10">
        <f>F11</f>
        <v>109.87715607269182</v>
      </c>
      <c r="G44" s="18">
        <f>G11</f>
        <v>1.4999999999999999E-2</v>
      </c>
      <c r="H44" s="17" t="str">
        <f>H11</f>
        <v>Markup</v>
      </c>
      <c r="I44" s="10">
        <f>I11</f>
        <v>101.39202637867903</v>
      </c>
      <c r="J44" s="35">
        <f>ROUND(N44/K44,4)</f>
        <v>-5.45E-2</v>
      </c>
      <c r="K44" s="34">
        <v>31153548.905099999</v>
      </c>
      <c r="L44" s="34">
        <v>20</v>
      </c>
      <c r="M44" s="34">
        <f>M11</f>
        <v>1000000</v>
      </c>
      <c r="N44" s="16">
        <f>L44*M44*(I44-F44)%</f>
        <v>-1697025.9388025568</v>
      </c>
    </row>
    <row r="45" spans="1:14" s="7" customFormat="1" hidden="1" x14ac:dyDescent="0.3">
      <c r="A45" s="15">
        <v>2</v>
      </c>
      <c r="B45" s="14" t="s">
        <v>28</v>
      </c>
      <c r="C45" s="13">
        <f>$C$2</f>
        <v>44523</v>
      </c>
      <c r="D45" s="17">
        <v>42934</v>
      </c>
      <c r="E45" s="17">
        <v>44760</v>
      </c>
      <c r="F45" s="10">
        <f>F9</f>
        <v>100.44776167726479</v>
      </c>
      <c r="G45" s="39">
        <f>G9</f>
        <v>1.4999999999999999E-2</v>
      </c>
      <c r="H45" s="41" t="str">
        <f>H9</f>
        <v>Markup</v>
      </c>
      <c r="I45" s="10">
        <f>I9</f>
        <v>98.790994556287316</v>
      </c>
      <c r="J45" s="35">
        <f>ROUND(N45/K45,4)</f>
        <v>-4.4200000000000003E-2</v>
      </c>
      <c r="K45" s="54">
        <v>14349970.3643</v>
      </c>
      <c r="L45" s="36">
        <v>17000</v>
      </c>
      <c r="M45" s="36">
        <f>M9</f>
        <v>2250</v>
      </c>
      <c r="N45" s="44">
        <f>L45*M45*(I45-F45)%</f>
        <v>-633713.42377388512</v>
      </c>
    </row>
    <row r="46" spans="1:14" s="7" customFormat="1" hidden="1" x14ac:dyDescent="0.3">
      <c r="A46" s="15">
        <v>2</v>
      </c>
      <c r="B46" s="14" t="s">
        <v>2</v>
      </c>
      <c r="C46" s="13">
        <f>$C$2</f>
        <v>44523</v>
      </c>
      <c r="D46" s="17">
        <v>42727</v>
      </c>
      <c r="E46" s="17">
        <v>46379</v>
      </c>
      <c r="F46" s="10">
        <v>100</v>
      </c>
      <c r="G46" s="39">
        <v>7.4999999999999997E-3</v>
      </c>
      <c r="H46" s="41" t="s">
        <v>27</v>
      </c>
      <c r="I46" s="10">
        <v>96.942099999999996</v>
      </c>
      <c r="J46" s="35">
        <f>ROUND(N46/K46,4)</f>
        <v>-0.1394</v>
      </c>
      <c r="K46" s="54">
        <v>12047074.527100001</v>
      </c>
      <c r="L46" s="36">
        <v>550</v>
      </c>
      <c r="M46" s="36">
        <f>M13</f>
        <v>99840</v>
      </c>
      <c r="N46" s="44">
        <f>L46*M46*(I46-F46)%</f>
        <v>-1679154.048000002</v>
      </c>
    </row>
    <row r="47" spans="1:14" s="7" customFormat="1" ht="15.75" hidden="1" customHeight="1" x14ac:dyDescent="0.3">
      <c r="A47" s="15">
        <v>2</v>
      </c>
      <c r="B47" s="14" t="s">
        <v>19</v>
      </c>
      <c r="C47" s="13">
        <f>$C$2</f>
        <v>44523</v>
      </c>
      <c r="D47" s="17">
        <v>42419</v>
      </c>
      <c r="E47" s="17">
        <v>46072</v>
      </c>
      <c r="F47" s="10">
        <f>F14</f>
        <v>96.321689848909429</v>
      </c>
      <c r="G47" s="40">
        <f>G14</f>
        <v>-1.5E-3</v>
      </c>
      <c r="H47" s="41" t="s">
        <v>33</v>
      </c>
      <c r="I47" s="10">
        <f>I14</f>
        <v>96.911010470544085</v>
      </c>
      <c r="J47" s="35">
        <f>ROUND(N47/K47,4)</f>
        <v>2.2800000000000001E-2</v>
      </c>
      <c r="K47" s="34">
        <v>12900609.9385</v>
      </c>
      <c r="L47" s="34">
        <v>500</v>
      </c>
      <c r="M47" s="34">
        <f>M14</f>
        <v>99820</v>
      </c>
      <c r="N47" s="16">
        <f>L47*M47*(I47-F47)%</f>
        <v>294129.92225785658</v>
      </c>
    </row>
    <row r="48" spans="1:14" s="7" customFormat="1" ht="15.75" hidden="1" customHeight="1" x14ac:dyDescent="0.3">
      <c r="A48" s="15">
        <v>2</v>
      </c>
      <c r="B48" s="14" t="s">
        <v>32</v>
      </c>
      <c r="C48" s="13">
        <f>$C$2</f>
        <v>44523</v>
      </c>
      <c r="D48" s="17">
        <f>D15</f>
        <v>44256</v>
      </c>
      <c r="E48" s="17">
        <f>E15</f>
        <v>47908</v>
      </c>
      <c r="F48" s="10">
        <f>F15</f>
        <v>104.4074</v>
      </c>
      <c r="G48" s="18">
        <f>G15</f>
        <v>6.4999999999999997E-3</v>
      </c>
      <c r="H48" s="41" t="str">
        <f>H15</f>
        <v>Markup</v>
      </c>
      <c r="I48" s="10">
        <f>I15</f>
        <v>100.36065387766988</v>
      </c>
      <c r="J48" s="35">
        <f>ROUND(N48/K48,4)</f>
        <v>-7.8799999999999995E-2</v>
      </c>
      <c r="K48" s="36">
        <v>20529788.141600002</v>
      </c>
      <c r="L48" s="34">
        <v>400</v>
      </c>
      <c r="M48" s="34">
        <f>M15</f>
        <v>99980</v>
      </c>
      <c r="N48" s="44">
        <f>L48*M48*(I48-F48)%</f>
        <v>-1618374.7092422615</v>
      </c>
    </row>
    <row r="50" spans="1:14" hidden="1" x14ac:dyDescent="0.3">
      <c r="A50" s="23" t="s">
        <v>31</v>
      </c>
    </row>
    <row r="51" spans="1:14" ht="46.8" hidden="1" x14ac:dyDescent="0.3">
      <c r="A51" s="49" t="s">
        <v>16</v>
      </c>
      <c r="B51" s="49" t="s">
        <v>15</v>
      </c>
      <c r="C51" s="49" t="s">
        <v>14</v>
      </c>
      <c r="D51" s="49" t="s">
        <v>13</v>
      </c>
      <c r="E51" s="49" t="s">
        <v>12</v>
      </c>
      <c r="F51" s="49" t="s">
        <v>11</v>
      </c>
      <c r="G51" s="51" t="s">
        <v>10</v>
      </c>
      <c r="H51" s="49" t="s">
        <v>9</v>
      </c>
      <c r="I51" s="49" t="s">
        <v>8</v>
      </c>
      <c r="J51" s="49" t="s">
        <v>7</v>
      </c>
      <c r="K51" s="50" t="s">
        <v>6</v>
      </c>
      <c r="L51" s="50" t="s">
        <v>5</v>
      </c>
      <c r="M51" s="50" t="s">
        <v>4</v>
      </c>
      <c r="N51" s="21" t="s">
        <v>3</v>
      </c>
    </row>
    <row r="52" spans="1:14" ht="15.75" hidden="1" customHeight="1" x14ac:dyDescent="0.3">
      <c r="A52" s="15">
        <v>1</v>
      </c>
      <c r="B52" s="14" t="s">
        <v>21</v>
      </c>
      <c r="C52" s="13">
        <f>C43</f>
        <v>44523</v>
      </c>
      <c r="D52" s="13" t="e">
        <f>#REF!</f>
        <v>#REF!</v>
      </c>
      <c r="E52" s="13" t="e">
        <f>#REF!</f>
        <v>#REF!</v>
      </c>
      <c r="F52" s="38" t="e">
        <f>#REF!</f>
        <v>#REF!</v>
      </c>
      <c r="G52" s="40" t="e">
        <f>#REF!</f>
        <v>#REF!</v>
      </c>
      <c r="H52" s="39" t="e">
        <f>#REF!</f>
        <v>#REF!</v>
      </c>
      <c r="I52" s="38" t="e">
        <f>#REF!</f>
        <v>#REF!</v>
      </c>
      <c r="J52" s="35" t="e">
        <f>ROUND(N52/K52,4)</f>
        <v>#REF!</v>
      </c>
      <c r="K52" s="34">
        <v>1884883.0308000001</v>
      </c>
      <c r="L52" s="34">
        <v>3000</v>
      </c>
      <c r="M52" s="34" t="e">
        <f>#REF!</f>
        <v>#REF!</v>
      </c>
      <c r="N52" s="44" t="e">
        <f>L52*M52*(I52-F52)%</f>
        <v>#REF!</v>
      </c>
    </row>
    <row r="53" spans="1:14" s="7" customFormat="1" ht="15.75" hidden="1" customHeight="1" x14ac:dyDescent="0.3">
      <c r="A53" s="15">
        <v>1</v>
      </c>
      <c r="B53" s="14" t="s">
        <v>30</v>
      </c>
      <c r="C53" s="13">
        <f>$C$2</f>
        <v>44523</v>
      </c>
      <c r="D53" s="17">
        <v>41912</v>
      </c>
      <c r="E53" s="17">
        <v>45565</v>
      </c>
      <c r="F53" s="10">
        <f>F44</f>
        <v>109.87715607269182</v>
      </c>
      <c r="G53" s="11">
        <f>G44</f>
        <v>1.4999999999999999E-2</v>
      </c>
      <c r="H53" s="10" t="str">
        <f>H44</f>
        <v>Markup</v>
      </c>
      <c r="I53" s="10">
        <f>I44</f>
        <v>101.39202637867903</v>
      </c>
      <c r="J53" s="35">
        <f>ROUND(N53/K53,4)</f>
        <v>-234.00700000000001</v>
      </c>
      <c r="K53" s="34">
        <v>1814095.6936999999</v>
      </c>
      <c r="L53" s="34">
        <v>5003</v>
      </c>
      <c r="M53" s="34">
        <f>M44</f>
        <v>1000000</v>
      </c>
      <c r="N53" s="44">
        <f>L53*M53*(I53-F53)%</f>
        <v>-424511038.59145957</v>
      </c>
    </row>
    <row r="54" spans="1:14" s="7" customFormat="1" ht="15.75" hidden="1" customHeight="1" x14ac:dyDescent="0.3">
      <c r="A54" s="15">
        <v>1</v>
      </c>
      <c r="B54" s="14" t="s">
        <v>29</v>
      </c>
      <c r="C54" s="13">
        <f>$C$2</f>
        <v>44523</v>
      </c>
      <c r="D54" s="17">
        <v>43069</v>
      </c>
      <c r="E54" s="17">
        <v>45260</v>
      </c>
      <c r="F54" s="10">
        <f>F36</f>
        <v>99.05</v>
      </c>
      <c r="G54" s="39">
        <f>G36</f>
        <v>1.4999999999999999E-2</v>
      </c>
      <c r="H54" s="45" t="str">
        <f>H36</f>
        <v>Markup</v>
      </c>
      <c r="I54" s="10">
        <f>I36</f>
        <v>97.69190314029143</v>
      </c>
      <c r="J54" s="35">
        <f>ROUND(N54/K54,4)</f>
        <v>-5.0999999999999997E-2</v>
      </c>
      <c r="K54" s="54">
        <v>1557835.1194</v>
      </c>
      <c r="L54" s="34">
        <v>130</v>
      </c>
      <c r="M54" s="34">
        <f>M36</f>
        <v>45000</v>
      </c>
      <c r="N54" s="44">
        <f>L54*M54*(I54-F54)%</f>
        <v>-79448.66629295118</v>
      </c>
    </row>
    <row r="55" spans="1:14" s="7" customFormat="1" ht="15.75" hidden="1" customHeight="1" x14ac:dyDescent="0.3">
      <c r="A55" s="15">
        <v>1</v>
      </c>
      <c r="B55" s="14" t="s">
        <v>28</v>
      </c>
      <c r="C55" s="13">
        <f>$C$2</f>
        <v>44523</v>
      </c>
      <c r="D55" s="17">
        <v>42934</v>
      </c>
      <c r="E55" s="17">
        <v>44760</v>
      </c>
      <c r="F55" s="10">
        <f>F9</f>
        <v>100.44776167726479</v>
      </c>
      <c r="G55" s="39">
        <f>G9</f>
        <v>1.4999999999999999E-2</v>
      </c>
      <c r="H55" s="41" t="str">
        <f>H9</f>
        <v>Markup</v>
      </c>
      <c r="I55" s="10">
        <f>I9</f>
        <v>98.790994556287316</v>
      </c>
      <c r="J55" s="35">
        <f>ROUND(N55/K55,4)</f>
        <v>-0.1145</v>
      </c>
      <c r="K55" s="54">
        <v>1627432.2372000001</v>
      </c>
      <c r="L55" s="36">
        <v>5000</v>
      </c>
      <c r="M55" s="36">
        <f>M45</f>
        <v>2250</v>
      </c>
      <c r="N55" s="44">
        <f>L55*M55*(I55-F55)%</f>
        <v>-186386.30110996621</v>
      </c>
    </row>
    <row r="56" spans="1:14" s="7" customFormat="1" ht="15.75" hidden="1" customHeight="1" x14ac:dyDescent="0.3">
      <c r="A56" s="15">
        <v>3</v>
      </c>
      <c r="B56" s="14" t="s">
        <v>2</v>
      </c>
      <c r="C56" s="13">
        <f>$C$2</f>
        <v>44523</v>
      </c>
      <c r="D56" s="17">
        <v>42727</v>
      </c>
      <c r="E56" s="17">
        <v>46379</v>
      </c>
      <c r="F56" s="10">
        <v>100</v>
      </c>
      <c r="G56" s="39">
        <v>7.4999999999999997E-3</v>
      </c>
      <c r="H56" s="41" t="s">
        <v>27</v>
      </c>
      <c r="I56" s="10">
        <v>96.942099999999996</v>
      </c>
      <c r="J56" s="35">
        <f>ROUND(N56/K56,4)</f>
        <v>-9.8500000000000004E-2</v>
      </c>
      <c r="K56" s="54">
        <v>1549274.1802999999</v>
      </c>
      <c r="L56" s="36">
        <v>50</v>
      </c>
      <c r="M56" s="36">
        <f>M46</f>
        <v>99840</v>
      </c>
      <c r="N56" s="44">
        <f>L56*M56*(I56-F56)%</f>
        <v>-152650.36800000019</v>
      </c>
    </row>
    <row r="57" spans="1:14" s="7" customFormat="1" hidden="1" x14ac:dyDescent="0.3">
      <c r="A57" s="15">
        <v>3</v>
      </c>
      <c r="B57" s="14" t="s">
        <v>20</v>
      </c>
      <c r="C57" s="13">
        <f>$C$2</f>
        <v>44523</v>
      </c>
      <c r="D57" s="17">
        <v>43055</v>
      </c>
      <c r="E57" s="17">
        <v>44881</v>
      </c>
      <c r="F57" s="10">
        <v>97.646500000000003</v>
      </c>
      <c r="G57" s="40">
        <f>G9</f>
        <v>1.4999999999999999E-2</v>
      </c>
      <c r="H57" s="40" t="str">
        <f>H9</f>
        <v>Markup</v>
      </c>
      <c r="I57" s="38">
        <f>I9</f>
        <v>98.790994556287316</v>
      </c>
      <c r="J57" s="35">
        <f>ROUND(N57/K57,4)</f>
        <v>1E-3</v>
      </c>
      <c r="K57" s="36">
        <f>K53</f>
        <v>1814095.6936999999</v>
      </c>
      <c r="L57" s="34">
        <v>72</v>
      </c>
      <c r="M57" s="34">
        <f>M9</f>
        <v>2250</v>
      </c>
      <c r="N57" s="16">
        <f>L57*M57*(I57-F57)%</f>
        <v>1854.0811811854471</v>
      </c>
    </row>
    <row r="58" spans="1:14" s="7" customFormat="1" hidden="1" x14ac:dyDescent="0.3">
      <c r="A58" s="15">
        <v>2</v>
      </c>
      <c r="B58" s="14" t="s">
        <v>19</v>
      </c>
      <c r="C58" s="13">
        <f>$C$2</f>
        <v>44523</v>
      </c>
      <c r="D58" s="17">
        <v>42419</v>
      </c>
      <c r="E58" s="17">
        <v>46072</v>
      </c>
      <c r="F58" s="10">
        <f>F47</f>
        <v>96.321689848909429</v>
      </c>
      <c r="G58" s="40">
        <f>G47</f>
        <v>-1.5E-3</v>
      </c>
      <c r="H58" s="41" t="str">
        <f>H47</f>
        <v>Markdown</v>
      </c>
      <c r="I58" s="10">
        <f>I47</f>
        <v>96.911010470544085</v>
      </c>
      <c r="J58" s="35">
        <f>ROUND(N58/K58,4)</f>
        <v>4.8599999999999997E-2</v>
      </c>
      <c r="K58" s="34">
        <v>1814095.6936999999</v>
      </c>
      <c r="L58" s="34">
        <v>150</v>
      </c>
      <c r="M58" s="34">
        <f>M47</f>
        <v>99820</v>
      </c>
      <c r="N58" s="16">
        <f>L58*M58*(I58-F58)%</f>
        <v>88238.976677356986</v>
      </c>
    </row>
    <row r="59" spans="1:14" s="7" customFormat="1" ht="21" hidden="1" customHeight="1" x14ac:dyDescent="0.3">
      <c r="A59" s="15">
        <v>3</v>
      </c>
      <c r="B59" s="14" t="s">
        <v>18</v>
      </c>
      <c r="C59" s="13">
        <f>C58</f>
        <v>44523</v>
      </c>
      <c r="D59" s="17">
        <f>D39</f>
        <v>43839</v>
      </c>
      <c r="E59" s="17">
        <f>E39</f>
        <v>47492</v>
      </c>
      <c r="F59" s="10">
        <f>F39</f>
        <v>99.595304073382522</v>
      </c>
      <c r="G59" s="18">
        <f>G39</f>
        <v>-1.5E-3</v>
      </c>
      <c r="H59" s="10" t="str">
        <f>H39</f>
        <v>Markdown</v>
      </c>
      <c r="I59" s="35">
        <f>I39</f>
        <v>100.59486125493441</v>
      </c>
      <c r="J59" s="35">
        <f>ROUND(N59/K59,4)</f>
        <v>0.1928</v>
      </c>
      <c r="K59" s="36">
        <v>1814095.6936999999</v>
      </c>
      <c r="L59" s="34">
        <v>35</v>
      </c>
      <c r="M59" s="34">
        <f>M39</f>
        <v>1000000</v>
      </c>
      <c r="N59" s="16">
        <f>L59*M59*(I59-F59)%</f>
        <v>349845.01354316249</v>
      </c>
    </row>
    <row r="60" spans="1:14" s="7" customFormat="1" x14ac:dyDescent="0.3">
      <c r="A60" s="33"/>
      <c r="B60" s="32"/>
      <c r="C60" s="31"/>
      <c r="D60" s="30"/>
      <c r="E60" s="30"/>
      <c r="F60" s="27"/>
      <c r="G60" s="53"/>
      <c r="H60" s="52"/>
      <c r="I60" s="27"/>
      <c r="J60" s="47"/>
      <c r="K60" s="25"/>
      <c r="L60" s="25"/>
      <c r="M60" s="25"/>
      <c r="N60" s="24"/>
    </row>
    <row r="61" spans="1:14" hidden="1" x14ac:dyDescent="0.3"/>
    <row r="62" spans="1:14" hidden="1" x14ac:dyDescent="0.3">
      <c r="A62" s="23" t="s">
        <v>26</v>
      </c>
    </row>
    <row r="63" spans="1:14" ht="50.25" hidden="1" customHeight="1" x14ac:dyDescent="0.3">
      <c r="A63" s="49" t="s">
        <v>16</v>
      </c>
      <c r="B63" s="49" t="s">
        <v>15</v>
      </c>
      <c r="C63" s="49" t="s">
        <v>14</v>
      </c>
      <c r="D63" s="49" t="s">
        <v>13</v>
      </c>
      <c r="E63" s="49" t="s">
        <v>12</v>
      </c>
      <c r="F63" s="49" t="s">
        <v>11</v>
      </c>
      <c r="G63" s="51" t="s">
        <v>10</v>
      </c>
      <c r="H63" s="49" t="s">
        <v>9</v>
      </c>
      <c r="I63" s="49" t="s">
        <v>8</v>
      </c>
      <c r="J63" s="49" t="s">
        <v>7</v>
      </c>
      <c r="K63" s="50" t="s">
        <v>6</v>
      </c>
      <c r="L63" s="50" t="s">
        <v>5</v>
      </c>
      <c r="M63" s="50" t="s">
        <v>4</v>
      </c>
      <c r="N63" s="49" t="s">
        <v>3</v>
      </c>
    </row>
    <row r="64" spans="1:14" s="7" customFormat="1" hidden="1" x14ac:dyDescent="0.3">
      <c r="A64" s="15">
        <v>1</v>
      </c>
      <c r="B64" s="14" t="s">
        <v>25</v>
      </c>
      <c r="C64" s="13">
        <f>$C$2</f>
        <v>44523</v>
      </c>
      <c r="D64" s="17">
        <v>43054</v>
      </c>
      <c r="E64" s="17">
        <v>44515</v>
      </c>
      <c r="F64" s="10">
        <f>F37</f>
        <v>98.741938795994429</v>
      </c>
      <c r="G64" s="11">
        <f>G37</f>
        <v>-0.01</v>
      </c>
      <c r="H64" s="10" t="str">
        <f>H37</f>
        <v>Markdown</v>
      </c>
      <c r="I64" s="10">
        <f>I37</f>
        <v>99.068021797297007</v>
      </c>
      <c r="J64" s="35">
        <f>ROUND(N64/K64,4)</f>
        <v>3.3E-3</v>
      </c>
      <c r="K64" s="36">
        <v>1420291.5149999999</v>
      </c>
      <c r="L64" s="34">
        <v>50</v>
      </c>
      <c r="M64" s="34">
        <f>M37</f>
        <v>29053</v>
      </c>
      <c r="N64" s="44">
        <f>L64*M64*(I64-F64)%</f>
        <v>4736.8447184219012</v>
      </c>
    </row>
    <row r="65" spans="1:14" s="7" customFormat="1" hidden="1" x14ac:dyDescent="0.3">
      <c r="A65" s="15">
        <v>1</v>
      </c>
      <c r="B65" s="14" t="s">
        <v>22</v>
      </c>
      <c r="C65" s="13">
        <f>$C$2</f>
        <v>44523</v>
      </c>
      <c r="D65" s="17">
        <v>42768</v>
      </c>
      <c r="E65" s="17">
        <v>44959</v>
      </c>
      <c r="F65" s="35">
        <f>F38</f>
        <v>92</v>
      </c>
      <c r="G65" s="11">
        <f>G38</f>
        <v>1.4999999999999999E-2</v>
      </c>
      <c r="H65" s="10" t="str">
        <f>H38</f>
        <v>Markup</v>
      </c>
      <c r="I65" s="35">
        <f>I38</f>
        <v>90.560196634334673</v>
      </c>
      <c r="J65" s="35">
        <f>ROUND(N65/K65,4)</f>
        <v>-1.6299999999999999E-2</v>
      </c>
      <c r="K65" s="36">
        <v>1470701.8810000001</v>
      </c>
      <c r="L65" s="34">
        <v>40</v>
      </c>
      <c r="M65" s="34">
        <f>M38</f>
        <v>41667</v>
      </c>
      <c r="N65" s="16">
        <f>L65*M65*(I65-F65)%</f>
        <v>-23996.914734870872</v>
      </c>
    </row>
    <row r="66" spans="1:14" s="7" customFormat="1" ht="21" hidden="1" customHeight="1" x14ac:dyDescent="0.3">
      <c r="A66" s="15">
        <v>2</v>
      </c>
      <c r="B66" s="14" t="s">
        <v>18</v>
      </c>
      <c r="C66" s="13">
        <f>C65</f>
        <v>44523</v>
      </c>
      <c r="D66" s="17">
        <f>D39</f>
        <v>43839</v>
      </c>
      <c r="E66" s="17">
        <f>E39</f>
        <v>47492</v>
      </c>
      <c r="F66" s="35">
        <v>100.15263972144623</v>
      </c>
      <c r="G66" s="11">
        <f>G39</f>
        <v>-1.5E-3</v>
      </c>
      <c r="H66" s="10" t="str">
        <f>H39</f>
        <v>Markdown</v>
      </c>
      <c r="I66" s="35">
        <f>I39</f>
        <v>100.59486125493441</v>
      </c>
      <c r="J66" s="35">
        <f>ROUND(N66/K66,4)</f>
        <v>3.3700000000000001E-2</v>
      </c>
      <c r="K66" s="36">
        <v>1312435.9380999999</v>
      </c>
      <c r="L66" s="34">
        <v>10</v>
      </c>
      <c r="M66" s="34">
        <f>M39</f>
        <v>1000000</v>
      </c>
      <c r="N66" s="16">
        <f>L66*M66*(I66-F66)%</f>
        <v>44222.153348817985</v>
      </c>
    </row>
    <row r="67" spans="1:14" s="7" customFormat="1" hidden="1" x14ac:dyDescent="0.3">
      <c r="A67" s="33"/>
      <c r="B67" s="32"/>
      <c r="C67" s="31"/>
      <c r="D67" s="30"/>
      <c r="E67" s="30"/>
      <c r="F67" s="47"/>
      <c r="G67" s="48"/>
      <c r="H67" s="27"/>
      <c r="I67" s="47"/>
      <c r="J67" s="47"/>
      <c r="K67" s="46"/>
      <c r="L67" s="25"/>
      <c r="M67" s="25"/>
      <c r="N67" s="24"/>
    </row>
    <row r="68" spans="1:14" hidden="1" x14ac:dyDescent="0.3"/>
    <row r="69" spans="1:14" s="7" customFormat="1" ht="15.75" hidden="1" customHeight="1" x14ac:dyDescent="0.3">
      <c r="A69" s="41">
        <v>1</v>
      </c>
      <c r="B69" s="43" t="s">
        <v>24</v>
      </c>
      <c r="C69" s="13">
        <f>$C$2</f>
        <v>44523</v>
      </c>
      <c r="D69" s="42">
        <v>42446</v>
      </c>
      <c r="E69" s="42">
        <v>46098</v>
      </c>
      <c r="F69" s="38">
        <f>F7</f>
        <v>90.346136978840605</v>
      </c>
      <c r="G69" s="40">
        <f>G7</f>
        <v>-1.5E-3</v>
      </c>
      <c r="H69" s="45" t="str">
        <f>H7</f>
        <v>Markdown</v>
      </c>
      <c r="I69" s="38">
        <f>I7</f>
        <v>90.893496104903164</v>
      </c>
      <c r="J69" s="37">
        <f>ROUND(N69/K69,4)</f>
        <v>8.8999999999999999E-3</v>
      </c>
      <c r="K69" s="34">
        <v>46240802.100500003</v>
      </c>
      <c r="L69" s="34">
        <v>15028</v>
      </c>
      <c r="M69" s="34">
        <f>M7</f>
        <v>4991</v>
      </c>
      <c r="N69" s="44">
        <f>L69*M69*(I69-F69)%</f>
        <v>410545.33315822517</v>
      </c>
    </row>
    <row r="70" spans="1:14" s="7" customFormat="1" ht="15.75" hidden="1" customHeight="1" x14ac:dyDescent="0.3">
      <c r="A70" s="41">
        <v>2</v>
      </c>
      <c r="B70" s="43" t="s">
        <v>23</v>
      </c>
      <c r="C70" s="13">
        <f>$C$2</f>
        <v>44523</v>
      </c>
      <c r="D70" s="42">
        <v>43213</v>
      </c>
      <c r="E70" s="42">
        <v>46866</v>
      </c>
      <c r="F70" s="38" t="e">
        <f>#REF!</f>
        <v>#REF!</v>
      </c>
      <c r="G70" s="40" t="e">
        <f>#REF!</f>
        <v>#REF!</v>
      </c>
      <c r="H70" s="38" t="e">
        <f>#REF!</f>
        <v>#REF!</v>
      </c>
      <c r="I70" s="38" t="e">
        <f>#REF!</f>
        <v>#REF!</v>
      </c>
      <c r="J70" s="37" t="e">
        <f>ROUND(N70/K70,4)</f>
        <v>#REF!</v>
      </c>
      <c r="K70" s="34">
        <v>44396427.817599997</v>
      </c>
      <c r="L70" s="34">
        <v>80</v>
      </c>
      <c r="M70" s="34" t="e">
        <f>#REF!</f>
        <v>#REF!</v>
      </c>
      <c r="N70" s="16" t="e">
        <f>L70*M70*(I70-F70)%</f>
        <v>#REF!</v>
      </c>
    </row>
    <row r="71" spans="1:14" s="7" customFormat="1" ht="16.5" hidden="1" customHeight="1" x14ac:dyDescent="0.3">
      <c r="A71" s="41">
        <v>4</v>
      </c>
      <c r="B71" s="43" t="s">
        <v>22</v>
      </c>
      <c r="C71" s="13">
        <f>$C$2</f>
        <v>44523</v>
      </c>
      <c r="D71" s="42">
        <v>42768</v>
      </c>
      <c r="E71" s="42">
        <v>44959</v>
      </c>
      <c r="F71" s="37">
        <f>F38</f>
        <v>92</v>
      </c>
      <c r="G71" s="40">
        <f>G38</f>
        <v>1.4999999999999999E-2</v>
      </c>
      <c r="H71" s="38" t="str">
        <f>H10</f>
        <v>Markup</v>
      </c>
      <c r="I71" s="37">
        <f>I38</f>
        <v>90.560196634334673</v>
      </c>
      <c r="J71" s="37">
        <f>ROUND(N71/K71,4)</f>
        <v>-8.5000000000000006E-3</v>
      </c>
      <c r="K71" s="34">
        <v>34059131.466499999</v>
      </c>
      <c r="L71" s="34">
        <v>480</v>
      </c>
      <c r="M71" s="34">
        <f>M38</f>
        <v>41667</v>
      </c>
      <c r="N71" s="16">
        <f>L71*M71*(I71-F71)%</f>
        <v>-287962.97681845044</v>
      </c>
    </row>
    <row r="72" spans="1:14" s="7" customFormat="1" ht="15.75" hidden="1" customHeight="1" x14ac:dyDescent="0.3">
      <c r="A72" s="15">
        <v>6</v>
      </c>
      <c r="B72" s="14" t="s">
        <v>0</v>
      </c>
      <c r="C72" s="13">
        <f>$C$2</f>
        <v>44523</v>
      </c>
      <c r="D72" s="17">
        <v>43160</v>
      </c>
      <c r="E72" s="17">
        <v>44986</v>
      </c>
      <c r="F72" s="10">
        <f>F12</f>
        <v>99.986662182950553</v>
      </c>
      <c r="G72" s="11">
        <f>G12</f>
        <v>1E-3</v>
      </c>
      <c r="H72" s="10" t="str">
        <f>H12</f>
        <v>Markup</v>
      </c>
      <c r="I72" s="10">
        <f>I12</f>
        <v>99.783800535158235</v>
      </c>
      <c r="J72" s="35">
        <f>ROUND(N72/K72,4)</f>
        <v>-2.3E-3</v>
      </c>
      <c r="K72" s="36">
        <v>22019796.251699999</v>
      </c>
      <c r="L72" s="34">
        <v>250</v>
      </c>
      <c r="M72" s="34">
        <v>100000</v>
      </c>
      <c r="N72" s="16">
        <f>L72*M72*(I72-F72)%</f>
        <v>-50715.411948079498</v>
      </c>
    </row>
    <row r="73" spans="1:14" s="7" customFormat="1" ht="15.75" hidden="1" customHeight="1" x14ac:dyDescent="0.3">
      <c r="A73" s="15">
        <v>2</v>
      </c>
      <c r="B73" s="14" t="s">
        <v>19</v>
      </c>
      <c r="C73" s="13">
        <f>$C$2</f>
        <v>44523</v>
      </c>
      <c r="D73" s="17">
        <v>42419</v>
      </c>
      <c r="E73" s="17">
        <v>46072</v>
      </c>
      <c r="F73" s="10">
        <f>F58</f>
        <v>96.321689848909429</v>
      </c>
      <c r="G73" s="40">
        <f>G58</f>
        <v>-1.5E-3</v>
      </c>
      <c r="H73" s="41" t="str">
        <f>H58</f>
        <v>Markdown</v>
      </c>
      <c r="I73" s="10">
        <f>I58</f>
        <v>96.911010470544085</v>
      </c>
      <c r="J73" s="35">
        <f>ROUND(N73/K73,4)</f>
        <v>6.4000000000000003E-3</v>
      </c>
      <c r="K73" s="34">
        <v>46240802.100500003</v>
      </c>
      <c r="L73" s="34">
        <v>500</v>
      </c>
      <c r="M73" s="34">
        <f>M47</f>
        <v>99820</v>
      </c>
      <c r="N73" s="16">
        <f>L73*M73*(I73-F73)%</f>
        <v>294129.92225785658</v>
      </c>
    </row>
    <row r="74" spans="1:14" ht="15.75" hidden="1" customHeight="1" x14ac:dyDescent="0.3">
      <c r="A74" s="15">
        <v>2</v>
      </c>
      <c r="B74" s="14" t="s">
        <v>21</v>
      </c>
      <c r="C74" s="13" t="e">
        <f>#REF!</f>
        <v>#REF!</v>
      </c>
      <c r="D74" s="13" t="e">
        <f>#REF!</f>
        <v>#REF!</v>
      </c>
      <c r="E74" s="13" t="e">
        <f>#REF!</f>
        <v>#REF!</v>
      </c>
      <c r="F74" s="38" t="e">
        <f>#REF!</f>
        <v>#REF!</v>
      </c>
      <c r="G74" s="40" t="e">
        <f>#REF!</f>
        <v>#REF!</v>
      </c>
      <c r="H74" s="39" t="e">
        <f>#REF!</f>
        <v>#REF!</v>
      </c>
      <c r="I74" s="38" t="e">
        <f>#REF!</f>
        <v>#REF!</v>
      </c>
      <c r="J74" s="35" t="e">
        <f>ROUND(N74/K74,4)</f>
        <v>#REF!</v>
      </c>
      <c r="K74" s="36">
        <v>36518289.285400003</v>
      </c>
      <c r="L74" s="34">
        <v>2000</v>
      </c>
      <c r="M74" s="34" t="e">
        <f>#REF!</f>
        <v>#REF!</v>
      </c>
      <c r="N74" s="16" t="e">
        <f>L74*M74*(I74-F74)%</f>
        <v>#REF!</v>
      </c>
    </row>
    <row r="75" spans="1:14" s="7" customFormat="1" ht="15.75" hidden="1" customHeight="1" x14ac:dyDescent="0.3">
      <c r="A75" s="15">
        <v>3</v>
      </c>
      <c r="B75" s="14" t="s">
        <v>0</v>
      </c>
      <c r="C75" s="13">
        <f>$C$2</f>
        <v>44523</v>
      </c>
      <c r="D75" s="13">
        <f>D12</f>
        <v>43160</v>
      </c>
      <c r="E75" s="13">
        <f>E12</f>
        <v>44986</v>
      </c>
      <c r="F75" s="10">
        <f>F12</f>
        <v>99.986662182950553</v>
      </c>
      <c r="G75" s="11">
        <f>G12</f>
        <v>1E-3</v>
      </c>
      <c r="H75" s="10" t="str">
        <f>H12</f>
        <v>Markup</v>
      </c>
      <c r="I75" s="10">
        <f>I12</f>
        <v>99.783800535158235</v>
      </c>
      <c r="J75" s="10">
        <f>J12</f>
        <v>-5.4000000000000003E-3</v>
      </c>
      <c r="K75" s="36">
        <v>36518289.285400003</v>
      </c>
      <c r="L75" s="9">
        <v>1000</v>
      </c>
      <c r="M75" s="9">
        <f>M12</f>
        <v>100000</v>
      </c>
      <c r="N75" s="8">
        <f>N12</f>
        <v>-202861.64779231799</v>
      </c>
    </row>
    <row r="76" spans="1:14" s="7" customFormat="1" ht="15.75" hidden="1" customHeight="1" x14ac:dyDescent="0.3">
      <c r="A76" s="15">
        <v>3</v>
      </c>
      <c r="B76" s="14" t="s">
        <v>20</v>
      </c>
      <c r="C76" s="13">
        <f>$C$2</f>
        <v>44523</v>
      </c>
      <c r="D76" s="17">
        <v>43055</v>
      </c>
      <c r="E76" s="17">
        <v>44881</v>
      </c>
      <c r="F76" s="10">
        <f>F9</f>
        <v>100.44776167726479</v>
      </c>
      <c r="G76" s="18">
        <f>G9</f>
        <v>1.4999999999999999E-2</v>
      </c>
      <c r="H76" s="10" t="str">
        <f>H9</f>
        <v>Markup</v>
      </c>
      <c r="I76" s="10">
        <f>I9</f>
        <v>98.790994556287316</v>
      </c>
      <c r="J76" s="35">
        <f>ROUND(N76/K76,4)</f>
        <v>-1.4E-3</v>
      </c>
      <c r="K76" s="34">
        <v>27471837.1897</v>
      </c>
      <c r="L76" s="34">
        <v>1000</v>
      </c>
      <c r="M76" s="34">
        <f>M9</f>
        <v>2250</v>
      </c>
      <c r="N76" s="16">
        <f>L76*M76*(I76-F76)%</f>
        <v>-37277.260221993238</v>
      </c>
    </row>
    <row r="77" spans="1:14" s="7" customFormat="1" ht="15.75" hidden="1" customHeight="1" x14ac:dyDescent="0.3">
      <c r="A77" s="15">
        <v>4</v>
      </c>
      <c r="B77" s="14" t="s">
        <v>19</v>
      </c>
      <c r="C77" s="13">
        <f>$C$2</f>
        <v>44523</v>
      </c>
      <c r="D77" s="17">
        <f>D58</f>
        <v>42419</v>
      </c>
      <c r="E77" s="17">
        <f>E58</f>
        <v>46072</v>
      </c>
      <c r="F77" s="10">
        <f>F58</f>
        <v>96.321689848909429</v>
      </c>
      <c r="G77" s="18">
        <f>G58</f>
        <v>-1.5E-3</v>
      </c>
      <c r="H77" s="17" t="str">
        <f>H58</f>
        <v>Markdown</v>
      </c>
      <c r="I77" s="37">
        <f>I58</f>
        <v>96.911010470544085</v>
      </c>
      <c r="J77" s="35">
        <f>ROUND(N77/K77,4)</f>
        <v>8.5000000000000006E-3</v>
      </c>
      <c r="K77" s="34">
        <v>34405774.509999998</v>
      </c>
      <c r="L77" s="34">
        <v>500</v>
      </c>
      <c r="M77" s="34">
        <f>M58</f>
        <v>99820</v>
      </c>
      <c r="N77" s="16">
        <f>L77*M77*(I77-F77)%</f>
        <v>294129.92225785658</v>
      </c>
    </row>
    <row r="78" spans="1:14" s="7" customFormat="1" ht="21" hidden="1" customHeight="1" x14ac:dyDescent="0.3">
      <c r="A78" s="15">
        <v>4</v>
      </c>
      <c r="B78" s="14" t="s">
        <v>18</v>
      </c>
      <c r="C78" s="13">
        <f>C77</f>
        <v>44523</v>
      </c>
      <c r="D78" s="17">
        <f>D66</f>
        <v>43839</v>
      </c>
      <c r="E78" s="17">
        <f>E66</f>
        <v>47492</v>
      </c>
      <c r="F78" s="35">
        <f>F66</f>
        <v>100.15263972144623</v>
      </c>
      <c r="G78" s="11">
        <f>G66</f>
        <v>-1.5E-3</v>
      </c>
      <c r="H78" s="10" t="e">
        <f>#REF!</f>
        <v>#REF!</v>
      </c>
      <c r="I78" s="35">
        <f>I66</f>
        <v>100.59486125493441</v>
      </c>
      <c r="J78" s="35">
        <f>ROUND(N78/K78,4)</f>
        <v>1.2800000000000001E-2</v>
      </c>
      <c r="K78" s="36">
        <v>34460129.815899998</v>
      </c>
      <c r="L78" s="34">
        <v>100</v>
      </c>
      <c r="M78" s="34">
        <f>M66</f>
        <v>1000000</v>
      </c>
      <c r="N78" s="16">
        <f>L78*M78*(I78-F78)%</f>
        <v>442221.53348817985</v>
      </c>
    </row>
    <row r="79" spans="1:14" s="7" customFormat="1" ht="21" hidden="1" customHeight="1" x14ac:dyDescent="0.3">
      <c r="A79" s="15">
        <v>6</v>
      </c>
      <c r="B79" s="14" t="s">
        <v>18</v>
      </c>
      <c r="C79" s="13">
        <f>C78</f>
        <v>44523</v>
      </c>
      <c r="D79" s="17">
        <f>D56</f>
        <v>42727</v>
      </c>
      <c r="E79" s="17">
        <f>E56</f>
        <v>46379</v>
      </c>
      <c r="F79" s="35">
        <f>F39</f>
        <v>99.595304073382522</v>
      </c>
      <c r="G79" s="11">
        <f>G66</f>
        <v>-1.5E-3</v>
      </c>
      <c r="H79" s="10" t="str">
        <f>H56</f>
        <v>Markup</v>
      </c>
      <c r="I79" s="35">
        <f>I39</f>
        <v>100.59486125493441</v>
      </c>
      <c r="J79" s="35">
        <f>ROUND(N79/K79,4)</f>
        <v>2.93E-2</v>
      </c>
      <c r="K79" s="34">
        <v>34059131.466499999</v>
      </c>
      <c r="L79" s="34">
        <v>100</v>
      </c>
      <c r="M79" s="34">
        <f>M59</f>
        <v>1000000</v>
      </c>
      <c r="N79" s="16">
        <f>L79*M79*(I79-F79)%</f>
        <v>999557.18155189289</v>
      </c>
    </row>
    <row r="80" spans="1:14" s="7" customFormat="1" hidden="1" x14ac:dyDescent="0.3">
      <c r="A80" s="33"/>
      <c r="B80" s="32"/>
      <c r="C80" s="31"/>
      <c r="D80" s="30"/>
      <c r="E80" s="30"/>
      <c r="F80" s="27"/>
      <c r="G80" s="29"/>
      <c r="H80" s="28"/>
      <c r="I80" s="27"/>
      <c r="J80" s="26"/>
      <c r="K80" s="25"/>
      <c r="L80" s="25"/>
      <c r="M80" s="25"/>
      <c r="N80" s="24"/>
    </row>
    <row r="81" spans="1:14" hidden="1" x14ac:dyDescent="0.3">
      <c r="A81" s="23" t="s">
        <v>17</v>
      </c>
    </row>
    <row r="82" spans="1:14" ht="46.8" hidden="1" x14ac:dyDescent="0.3">
      <c r="A82" s="21" t="s">
        <v>16</v>
      </c>
      <c r="B82" s="21" t="s">
        <v>15</v>
      </c>
      <c r="C82" s="21" t="s">
        <v>14</v>
      </c>
      <c r="D82" s="21" t="s">
        <v>13</v>
      </c>
      <c r="E82" s="21" t="s">
        <v>12</v>
      </c>
      <c r="F82" s="21" t="s">
        <v>11</v>
      </c>
      <c r="G82" s="22" t="s">
        <v>10</v>
      </c>
      <c r="H82" s="21" t="s">
        <v>9</v>
      </c>
      <c r="I82" s="21" t="s">
        <v>8</v>
      </c>
      <c r="J82" s="21" t="s">
        <v>7</v>
      </c>
      <c r="K82" s="20" t="s">
        <v>6</v>
      </c>
      <c r="L82" s="20" t="s">
        <v>5</v>
      </c>
      <c r="M82" s="20" t="s">
        <v>4</v>
      </c>
      <c r="N82" s="19" t="s">
        <v>3</v>
      </c>
    </row>
    <row r="83" spans="1:14" s="7" customFormat="1" hidden="1" x14ac:dyDescent="0.3">
      <c r="A83" s="15">
        <v>1</v>
      </c>
      <c r="B83" s="14" t="s">
        <v>2</v>
      </c>
      <c r="C83" s="13">
        <f>$C$2</f>
        <v>44523</v>
      </c>
      <c r="D83" s="17">
        <f>D13</f>
        <v>42727</v>
      </c>
      <c r="E83" s="17">
        <f>E13</f>
        <v>46379</v>
      </c>
      <c r="F83" s="10">
        <f>F13</f>
        <v>100</v>
      </c>
      <c r="G83" s="11">
        <f>G13</f>
        <v>7.4999999999999997E-3</v>
      </c>
      <c r="H83" s="17" t="str">
        <f>H13</f>
        <v>Markup</v>
      </c>
      <c r="I83" s="10">
        <f>I13</f>
        <v>96.942099999999996</v>
      </c>
      <c r="J83" s="10">
        <f>J8</f>
        <v>-6.6E-3</v>
      </c>
      <c r="K83" s="9">
        <v>2099821.9742000001</v>
      </c>
      <c r="L83" s="9">
        <v>250</v>
      </c>
      <c r="M83" s="9">
        <f>M13</f>
        <v>99840</v>
      </c>
      <c r="N83" s="16">
        <f>L83*M83*(I83-F83)%</f>
        <v>-763251.8400000009</v>
      </c>
    </row>
    <row r="84" spans="1:14" s="7" customFormat="1" hidden="1" x14ac:dyDescent="0.3">
      <c r="A84" s="15">
        <v>1</v>
      </c>
      <c r="B84" s="14" t="s">
        <v>2</v>
      </c>
      <c r="C84" s="13">
        <f>$C$2</f>
        <v>44523</v>
      </c>
      <c r="D84" s="17">
        <f>D13</f>
        <v>42727</v>
      </c>
      <c r="E84" s="17">
        <f>E13</f>
        <v>46379</v>
      </c>
      <c r="F84" s="10">
        <f>F13</f>
        <v>100</v>
      </c>
      <c r="G84" s="11">
        <f>G13</f>
        <v>7.4999999999999997E-3</v>
      </c>
      <c r="H84" s="18" t="str">
        <f>H13</f>
        <v>Markup</v>
      </c>
      <c r="I84" s="10">
        <f>I13</f>
        <v>96.942099999999996</v>
      </c>
      <c r="J84" s="10">
        <f>J12</f>
        <v>-5.4000000000000003E-3</v>
      </c>
      <c r="K84" s="9">
        <v>2563299.9010999999</v>
      </c>
      <c r="L84" s="9">
        <v>250</v>
      </c>
      <c r="M84" s="9">
        <f>M56</f>
        <v>99840</v>
      </c>
      <c r="N84" s="16">
        <f>L84*M84*(I84-F84)%</f>
        <v>-763251.8400000009</v>
      </c>
    </row>
    <row r="85" spans="1:14" s="7" customFormat="1" hidden="1" x14ac:dyDescent="0.3">
      <c r="A85" s="15">
        <v>1</v>
      </c>
      <c r="B85" s="14" t="s">
        <v>1</v>
      </c>
      <c r="C85" s="13">
        <f>$C$2</f>
        <v>44523</v>
      </c>
      <c r="D85" s="17" t="e">
        <f>#REF!</f>
        <v>#REF!</v>
      </c>
      <c r="E85" s="17" t="e">
        <f>#REF!</f>
        <v>#REF!</v>
      </c>
      <c r="F85" s="10" t="e">
        <f>#REF!</f>
        <v>#REF!</v>
      </c>
      <c r="G85" s="11" t="e">
        <f>#REF!</f>
        <v>#REF!</v>
      </c>
      <c r="H85" s="17" t="e">
        <f>#REF!</f>
        <v>#REF!</v>
      </c>
      <c r="I85" s="10" t="e">
        <f>#REF!</f>
        <v>#REF!</v>
      </c>
      <c r="J85" s="10">
        <f>J13</f>
        <v>-0.1009</v>
      </c>
      <c r="K85" s="9">
        <v>1753406.4038</v>
      </c>
      <c r="L85" s="9">
        <v>4000</v>
      </c>
      <c r="M85" s="9" t="e">
        <f>#REF!</f>
        <v>#REF!</v>
      </c>
      <c r="N85" s="16" t="e">
        <f>L85*M85*(I85-F85)%</f>
        <v>#REF!</v>
      </c>
    </row>
    <row r="86" spans="1:14" s="7" customFormat="1" ht="15.75" hidden="1" customHeight="1" x14ac:dyDescent="0.3">
      <c r="A86" s="15">
        <v>2</v>
      </c>
      <c r="B86" s="14" t="s">
        <v>0</v>
      </c>
      <c r="C86" s="13">
        <f>$C$2</f>
        <v>44523</v>
      </c>
      <c r="D86" s="13">
        <f>D75</f>
        <v>43160</v>
      </c>
      <c r="E86" s="13">
        <f>E75</f>
        <v>44986</v>
      </c>
      <c r="F86" s="12">
        <f>F75</f>
        <v>99.986662182950553</v>
      </c>
      <c r="G86" s="11">
        <f>G75</f>
        <v>1E-3</v>
      </c>
      <c r="H86" s="10" t="str">
        <f>H36</f>
        <v>Markup</v>
      </c>
      <c r="I86" s="10">
        <f>I75</f>
        <v>99.783800535158235</v>
      </c>
      <c r="J86" s="10">
        <f>J36</f>
        <v>-1.6199999999999999E-2</v>
      </c>
      <c r="K86" s="9">
        <v>2563265.4972999999</v>
      </c>
      <c r="L86" s="9">
        <v>4000</v>
      </c>
      <c r="M86" s="9">
        <f>M75</f>
        <v>100000</v>
      </c>
      <c r="N86" s="8">
        <f>N36</f>
        <v>-1242454.9121043826</v>
      </c>
    </row>
    <row r="87" spans="1:14" hidden="1" x14ac:dyDescent="0.3"/>
    <row r="88" spans="1:14" hidden="1" x14ac:dyDescent="0.3"/>
    <row r="89" spans="1:14" hidden="1" x14ac:dyDescent="0.3"/>
    <row r="90" spans="1:14" hidden="1" x14ac:dyDescent="0.3"/>
    <row r="91" spans="1:14" hidden="1" x14ac:dyDescent="0.3"/>
    <row r="92" spans="1:14" hidden="1" x14ac:dyDescent="0.3"/>
    <row r="93" spans="1:14" s="6" customFormat="1" x14ac:dyDescent="0.3">
      <c r="A93" s="2"/>
      <c r="B93" s="2"/>
      <c r="C93" s="2"/>
      <c r="D93" s="2"/>
      <c r="E93" s="2"/>
      <c r="F93" s="4"/>
      <c r="G93" s="5"/>
      <c r="H93" s="4"/>
      <c r="I93" s="4"/>
      <c r="J93" s="2"/>
      <c r="K93" s="3"/>
      <c r="L93" s="3"/>
      <c r="M93" s="3"/>
      <c r="N93" s="2"/>
    </row>
  </sheetData>
  <pageMargins left="0.72" right="0.17" top="1.0900000000000001" bottom="1" header="0.5" footer="0.5"/>
  <pageSetup scale="4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9"/>
  <sheetViews>
    <sheetView showGridLines="0" view="pageBreakPreview" zoomScale="70" zoomScaleNormal="70" zoomScaleSheetLayoutView="70" zoomScalePageLayoutView="70" workbookViewId="0">
      <selection activeCell="G93" sqref="G93"/>
    </sheetView>
  </sheetViews>
  <sheetFormatPr defaultColWidth="9.109375" defaultRowHeight="15.6" x14ac:dyDescent="0.3"/>
  <cols>
    <col min="1" max="1" width="8" style="2" customWidth="1"/>
    <col min="2" max="2" width="64" style="2" bestFit="1" customWidth="1"/>
    <col min="3" max="3" width="17.6640625" style="2" customWidth="1"/>
    <col min="4" max="4" width="15.5546875" style="2" bestFit="1" customWidth="1"/>
    <col min="5" max="5" width="16.44140625" style="2" customWidth="1"/>
    <col min="6" max="6" width="14.44140625" style="4" customWidth="1"/>
    <col min="7" max="7" width="19.5546875" style="5" customWidth="1"/>
    <col min="8" max="8" width="16.6640625" style="4" customWidth="1"/>
    <col min="9" max="9" width="20.5546875" style="4" customWidth="1"/>
    <col min="10" max="10" width="12.88671875" style="2" customWidth="1"/>
    <col min="11" max="11" width="34" style="3" customWidth="1"/>
    <col min="12" max="12" width="15.44140625" style="3" bestFit="1" customWidth="1"/>
    <col min="13" max="13" width="18.6640625" style="3" bestFit="1" customWidth="1"/>
    <col min="14" max="14" width="19.6640625" style="2" customWidth="1"/>
    <col min="15" max="16384" width="9.109375" style="1"/>
  </cols>
  <sheetData>
    <row r="1" spans="1:14" x14ac:dyDescent="0.3">
      <c r="A1" s="79" t="s">
        <v>42</v>
      </c>
      <c r="C1" s="79"/>
    </row>
    <row r="2" spans="1:14" x14ac:dyDescent="0.3">
      <c r="A2" s="79" t="s">
        <v>41</v>
      </c>
      <c r="C2" s="80">
        <v>44529</v>
      </c>
      <c r="F2" s="78"/>
      <c r="I2" s="78"/>
    </row>
    <row r="3" spans="1:14" x14ac:dyDescent="0.3">
      <c r="A3" s="79"/>
      <c r="C3" s="79"/>
      <c r="F3" s="78"/>
    </row>
    <row r="5" spans="1:14" x14ac:dyDescent="0.3">
      <c r="A5" s="23" t="s">
        <v>40</v>
      </c>
    </row>
    <row r="6" spans="1:14" ht="46.8" x14ac:dyDescent="0.3">
      <c r="A6" s="21" t="s">
        <v>16</v>
      </c>
      <c r="B6" s="21" t="s">
        <v>15</v>
      </c>
      <c r="C6" s="21" t="s">
        <v>14</v>
      </c>
      <c r="D6" s="21" t="s">
        <v>13</v>
      </c>
      <c r="E6" s="21" t="s">
        <v>12</v>
      </c>
      <c r="F6" s="21" t="s">
        <v>11</v>
      </c>
      <c r="G6" s="22" t="s">
        <v>10</v>
      </c>
      <c r="H6" s="21" t="s">
        <v>9</v>
      </c>
      <c r="I6" s="21" t="s">
        <v>8</v>
      </c>
      <c r="J6" s="21" t="s">
        <v>7</v>
      </c>
      <c r="K6" s="20" t="s">
        <v>6</v>
      </c>
      <c r="L6" s="20" t="s">
        <v>5</v>
      </c>
      <c r="M6" s="20" t="s">
        <v>4</v>
      </c>
      <c r="N6" s="21" t="s">
        <v>3</v>
      </c>
    </row>
    <row r="7" spans="1:14" s="7" customFormat="1" ht="15.6" hidden="1" customHeight="1" x14ac:dyDescent="0.3">
      <c r="A7" s="15">
        <v>1</v>
      </c>
      <c r="B7" s="14" t="s">
        <v>24</v>
      </c>
      <c r="C7" s="13">
        <f>$C$2</f>
        <v>44529</v>
      </c>
      <c r="D7" s="17">
        <v>42446</v>
      </c>
      <c r="E7" s="17">
        <v>46098</v>
      </c>
      <c r="F7" s="10">
        <v>90.346136978840605</v>
      </c>
      <c r="G7" s="40">
        <v>-1.5E-3</v>
      </c>
      <c r="H7" s="41" t="s">
        <v>33</v>
      </c>
      <c r="I7" s="10">
        <v>90.893496104903164</v>
      </c>
      <c r="J7" s="35">
        <f>ROUND(N7/K7,4)</f>
        <v>8.0000000000000002E-3</v>
      </c>
      <c r="K7" s="36">
        <v>35983606.870399997</v>
      </c>
      <c r="L7" s="34">
        <v>10480</v>
      </c>
      <c r="M7" s="34">
        <v>4991</v>
      </c>
      <c r="N7" s="44">
        <f>L7*M7*(I7-F7)%</f>
        <v>286299.91292907903</v>
      </c>
    </row>
    <row r="8" spans="1:14" s="7" customFormat="1" ht="15.6" hidden="1" customHeight="1" x14ac:dyDescent="0.3">
      <c r="A8" s="15">
        <v>1</v>
      </c>
      <c r="B8" s="14" t="s">
        <v>1</v>
      </c>
      <c r="C8" s="13">
        <f>$C$2</f>
        <v>44529</v>
      </c>
      <c r="D8" s="17">
        <v>43165</v>
      </c>
      <c r="E8" s="17">
        <v>44991</v>
      </c>
      <c r="F8" s="10">
        <v>100.30429510717434</v>
      </c>
      <c r="G8" s="39">
        <v>4.0000000000000001E-3</v>
      </c>
      <c r="H8" s="41" t="s">
        <v>27</v>
      </c>
      <c r="I8" s="10">
        <v>99.887272543623197</v>
      </c>
      <c r="J8" s="35">
        <f>ROUND(N8/K8,4)</f>
        <v>-6.6E-3</v>
      </c>
      <c r="K8" s="54">
        <v>37795764.748999998</v>
      </c>
      <c r="L8" s="34">
        <v>18000</v>
      </c>
      <c r="M8" s="34">
        <v>3333</v>
      </c>
      <c r="N8" s="44">
        <f>L8*M8*(I8-F8)%</f>
        <v>-250188.51677687265</v>
      </c>
    </row>
    <row r="9" spans="1:14" s="7" customFormat="1" ht="15.6" hidden="1" customHeight="1" x14ac:dyDescent="0.3">
      <c r="A9" s="15">
        <v>2</v>
      </c>
      <c r="B9" s="14" t="s">
        <v>28</v>
      </c>
      <c r="C9" s="13">
        <f>$C$2</f>
        <v>44529</v>
      </c>
      <c r="D9" s="17">
        <v>42934</v>
      </c>
      <c r="E9" s="17">
        <v>44760</v>
      </c>
      <c r="F9" s="10">
        <v>100.44776167726479</v>
      </c>
      <c r="G9" s="39">
        <v>1.4999999999999999E-2</v>
      </c>
      <c r="H9" s="41" t="s">
        <v>27</v>
      </c>
      <c r="I9" s="10">
        <v>98.790994556287316</v>
      </c>
      <c r="J9" s="35">
        <f>ROUND(N9/K9,4)</f>
        <v>-9.7000000000000003E-3</v>
      </c>
      <c r="K9" s="54">
        <v>38356707.575800002</v>
      </c>
      <c r="L9" s="34">
        <v>10000</v>
      </c>
      <c r="M9" s="34">
        <v>2250</v>
      </c>
      <c r="N9" s="44">
        <f>L9*M9*(I9-F9)%</f>
        <v>-372772.60221993242</v>
      </c>
    </row>
    <row r="10" spans="1:14" s="7" customFormat="1" ht="15.6" hidden="1" customHeight="1" x14ac:dyDescent="0.3">
      <c r="A10" s="15">
        <v>1</v>
      </c>
      <c r="B10" s="14" t="s">
        <v>22</v>
      </c>
      <c r="C10" s="13">
        <f>$C$2</f>
        <v>44529</v>
      </c>
      <c r="D10" s="17">
        <v>42768</v>
      </c>
      <c r="E10" s="17">
        <v>44959</v>
      </c>
      <c r="F10" s="35">
        <v>92</v>
      </c>
      <c r="G10" s="39">
        <v>1.4999999999999999E-2</v>
      </c>
      <c r="H10" s="41" t="s">
        <v>27</v>
      </c>
      <c r="I10" s="35">
        <v>90.560196634334673</v>
      </c>
      <c r="J10" s="35">
        <f>ROUND(N10/K10,4)</f>
        <v>-7.7999999999999996E-3</v>
      </c>
      <c r="K10" s="36">
        <v>38570342.895599999</v>
      </c>
      <c r="L10" s="34">
        <v>500</v>
      </c>
      <c r="M10" s="34">
        <v>41667</v>
      </c>
      <c r="N10" s="44">
        <f>L10*M10*(I10-F10)%</f>
        <v>-299961.43418588588</v>
      </c>
    </row>
    <row r="11" spans="1:14" s="7" customFormat="1" ht="15.75" customHeight="1" x14ac:dyDescent="0.3">
      <c r="A11" s="15">
        <v>1</v>
      </c>
      <c r="B11" s="14" t="s">
        <v>34</v>
      </c>
      <c r="C11" s="13">
        <f>$C$2</f>
        <v>44529</v>
      </c>
      <c r="D11" s="17">
        <v>43907</v>
      </c>
      <c r="E11" s="17">
        <v>47559</v>
      </c>
      <c r="F11" s="10">
        <v>109.6575</v>
      </c>
      <c r="G11" s="39">
        <v>1.4999999999999999E-2</v>
      </c>
      <c r="H11" s="41" t="s">
        <v>27</v>
      </c>
      <c r="I11" s="10">
        <v>101.26260000000001</v>
      </c>
      <c r="J11" s="35">
        <f>ROUND(N11/K11,4)</f>
        <v>-0.10970000000000001</v>
      </c>
      <c r="K11" s="36">
        <v>38271734.152400002</v>
      </c>
      <c r="L11" s="34">
        <v>50</v>
      </c>
      <c r="M11" s="34">
        <v>1000000</v>
      </c>
      <c r="N11" s="44">
        <f>L11*M11*(I11-F11)%</f>
        <v>-4197449.9999999963</v>
      </c>
    </row>
    <row r="12" spans="1:14" s="7" customFormat="1" ht="15.6" hidden="1" customHeight="1" x14ac:dyDescent="0.3">
      <c r="A12" s="15">
        <v>5</v>
      </c>
      <c r="B12" s="14" t="s">
        <v>0</v>
      </c>
      <c r="C12" s="13">
        <f>$C$2</f>
        <v>44529</v>
      </c>
      <c r="D12" s="17">
        <v>43160</v>
      </c>
      <c r="E12" s="17">
        <v>44986</v>
      </c>
      <c r="F12" s="10">
        <v>99.986662182950553</v>
      </c>
      <c r="G12" s="39">
        <v>1E-3</v>
      </c>
      <c r="H12" s="41" t="s">
        <v>27</v>
      </c>
      <c r="I12" s="10">
        <v>99.783800535158235</v>
      </c>
      <c r="J12" s="35">
        <f>ROUND(N12/K12,4)</f>
        <v>-5.4000000000000003E-3</v>
      </c>
      <c r="K12" s="36">
        <v>37716058.631999999</v>
      </c>
      <c r="L12" s="34">
        <v>1000</v>
      </c>
      <c r="M12" s="34">
        <v>100000</v>
      </c>
      <c r="N12" s="44">
        <f>L12*M12*(I12-F12)%</f>
        <v>-202861.64779231799</v>
      </c>
    </row>
    <row r="13" spans="1:14" s="7" customFormat="1" ht="15.6" hidden="1" customHeight="1" x14ac:dyDescent="0.3">
      <c r="A13" s="15">
        <v>3</v>
      </c>
      <c r="B13" s="14" t="s">
        <v>2</v>
      </c>
      <c r="C13" s="13">
        <f>$C$2</f>
        <v>44529</v>
      </c>
      <c r="D13" s="17">
        <v>42727</v>
      </c>
      <c r="E13" s="17">
        <v>46379</v>
      </c>
      <c r="F13" s="10">
        <v>100</v>
      </c>
      <c r="G13" s="39">
        <v>7.4999999999999997E-3</v>
      </c>
      <c r="H13" s="41" t="s">
        <v>27</v>
      </c>
      <c r="I13" s="10">
        <v>96.942099999999996</v>
      </c>
      <c r="J13" s="35">
        <f>ROUND(N13/K13,4)</f>
        <v>-0.1009</v>
      </c>
      <c r="K13" s="54">
        <v>36323139.914499998</v>
      </c>
      <c r="L13" s="34">
        <v>1200</v>
      </c>
      <c r="M13" s="34">
        <v>99840</v>
      </c>
      <c r="N13" s="44">
        <f>L13*M13*(I13-F13)%</f>
        <v>-3663608.8320000046</v>
      </c>
    </row>
    <row r="14" spans="1:14" s="7" customFormat="1" ht="15.6" hidden="1" customHeight="1" x14ac:dyDescent="0.3">
      <c r="A14" s="77">
        <v>2</v>
      </c>
      <c r="B14" s="76" t="s">
        <v>19</v>
      </c>
      <c r="C14" s="75">
        <f>$C$2</f>
        <v>44529</v>
      </c>
      <c r="D14" s="74">
        <v>42419</v>
      </c>
      <c r="E14" s="74">
        <v>46072</v>
      </c>
      <c r="F14" s="71">
        <v>96.321689848909429</v>
      </c>
      <c r="G14" s="73">
        <v>-1.5E-3</v>
      </c>
      <c r="H14" s="72" t="s">
        <v>33</v>
      </c>
      <c r="I14" s="71">
        <v>96.911010470544085</v>
      </c>
      <c r="J14" s="70">
        <f>ROUND(N14/K14,4)</f>
        <v>6.8999999999999999E-3</v>
      </c>
      <c r="K14" s="69">
        <v>35983606.870399997</v>
      </c>
      <c r="L14" s="69">
        <v>425</v>
      </c>
      <c r="M14" s="69">
        <v>99820</v>
      </c>
      <c r="N14" s="68">
        <f>L14*M14*(I14-F14)%</f>
        <v>250010.43391917812</v>
      </c>
    </row>
    <row r="15" spans="1:14" s="7" customFormat="1" ht="15.6" hidden="1" customHeight="1" x14ac:dyDescent="0.3">
      <c r="A15" s="15">
        <v>3</v>
      </c>
      <c r="B15" s="14" t="s">
        <v>32</v>
      </c>
      <c r="C15" s="13">
        <f>$C$2</f>
        <v>44529</v>
      </c>
      <c r="D15" s="17">
        <v>44256</v>
      </c>
      <c r="E15" s="17">
        <v>47908</v>
      </c>
      <c r="F15" s="10">
        <v>104.4074</v>
      </c>
      <c r="G15" s="39">
        <v>6.4999999999999997E-3</v>
      </c>
      <c r="H15" s="41" t="s">
        <v>27</v>
      </c>
      <c r="I15" s="10">
        <v>100.36065387766988</v>
      </c>
      <c r="J15" s="35">
        <f>ROUND(N15/K15,4)</f>
        <v>-0.19409999999999999</v>
      </c>
      <c r="K15" s="36">
        <v>38570342.895599999</v>
      </c>
      <c r="L15" s="34">
        <v>1850</v>
      </c>
      <c r="M15" s="34">
        <v>99980</v>
      </c>
      <c r="N15" s="44">
        <f>L15*M15*(I15-F15)%</f>
        <v>-7484983.0302454596</v>
      </c>
    </row>
    <row r="16" spans="1:14" x14ac:dyDescent="0.3">
      <c r="A16" s="1"/>
      <c r="B16" s="1"/>
      <c r="C16" s="1"/>
      <c r="D16" s="1"/>
      <c r="E16" s="1"/>
      <c r="F16" s="65"/>
      <c r="G16" s="66"/>
      <c r="H16" s="65"/>
      <c r="I16" s="67"/>
      <c r="J16" s="1"/>
      <c r="K16" s="6"/>
      <c r="L16" s="6"/>
      <c r="M16" s="6"/>
      <c r="N16" s="1"/>
    </row>
    <row r="17" spans="1:14" hidden="1" x14ac:dyDescent="0.3">
      <c r="A17" s="61" t="s">
        <v>39</v>
      </c>
      <c r="B17" s="1"/>
      <c r="C17" s="1"/>
      <c r="D17" s="1"/>
      <c r="E17" s="1"/>
      <c r="F17" s="65"/>
      <c r="G17" s="66"/>
      <c r="H17" s="65"/>
      <c r="I17" s="65"/>
      <c r="J17" s="1"/>
      <c r="K17" s="6"/>
      <c r="L17" s="6"/>
      <c r="M17" s="6"/>
      <c r="N17" s="1"/>
    </row>
    <row r="18" spans="1:14" ht="46.8" hidden="1" x14ac:dyDescent="0.3">
      <c r="A18" s="62" t="s">
        <v>16</v>
      </c>
      <c r="B18" s="62" t="s">
        <v>15</v>
      </c>
      <c r="C18" s="62" t="s">
        <v>14</v>
      </c>
      <c r="D18" s="62" t="s">
        <v>13</v>
      </c>
      <c r="E18" s="62" t="s">
        <v>12</v>
      </c>
      <c r="F18" s="62" t="s">
        <v>11</v>
      </c>
      <c r="G18" s="64" t="s">
        <v>10</v>
      </c>
      <c r="H18" s="62" t="s">
        <v>9</v>
      </c>
      <c r="I18" s="62" t="s">
        <v>8</v>
      </c>
      <c r="J18" s="62" t="s">
        <v>7</v>
      </c>
      <c r="K18" s="63" t="s">
        <v>6</v>
      </c>
      <c r="L18" s="63" t="s">
        <v>5</v>
      </c>
      <c r="M18" s="63" t="s">
        <v>4</v>
      </c>
      <c r="N18" s="62" t="s">
        <v>3</v>
      </c>
    </row>
    <row r="19" spans="1:14" s="7" customFormat="1" hidden="1" x14ac:dyDescent="0.3">
      <c r="A19" s="33">
        <v>1</v>
      </c>
      <c r="B19" s="32" t="s">
        <v>21</v>
      </c>
      <c r="C19" s="31">
        <f>$C$2</f>
        <v>44529</v>
      </c>
      <c r="D19" s="30">
        <v>41325</v>
      </c>
      <c r="E19" s="30">
        <v>44247</v>
      </c>
      <c r="F19" s="27" t="e">
        <f>#REF!</f>
        <v>#REF!</v>
      </c>
      <c r="G19" s="53" t="e">
        <f>#REF!</f>
        <v>#REF!</v>
      </c>
      <c r="H19" s="52" t="e">
        <f>#REF!</f>
        <v>#REF!</v>
      </c>
      <c r="I19" s="27" t="e">
        <f>#REF!</f>
        <v>#REF!</v>
      </c>
      <c r="J19" s="47" t="e">
        <f>ROUND(N19/K19,4)</f>
        <v>#REF!</v>
      </c>
      <c r="K19" s="46">
        <v>18460455.1613</v>
      </c>
      <c r="L19" s="25">
        <v>2000</v>
      </c>
      <c r="M19" s="25" t="e">
        <f>#REF!</f>
        <v>#REF!</v>
      </c>
      <c r="N19" s="24" t="e">
        <f>L19*M19*(I19-F19)%</f>
        <v>#REF!</v>
      </c>
    </row>
    <row r="20" spans="1:14" s="7" customFormat="1" hidden="1" x14ac:dyDescent="0.3">
      <c r="A20" s="33">
        <v>1</v>
      </c>
      <c r="B20" s="32" t="s">
        <v>24</v>
      </c>
      <c r="C20" s="31">
        <f>$C$2</f>
        <v>44529</v>
      </c>
      <c r="D20" s="30">
        <v>42446</v>
      </c>
      <c r="E20" s="30">
        <v>46098</v>
      </c>
      <c r="F20" s="27">
        <f>F7</f>
        <v>90.346136978840605</v>
      </c>
      <c r="G20" s="53">
        <f>G7</f>
        <v>-1.5E-3</v>
      </c>
      <c r="H20" s="52" t="s">
        <v>27</v>
      </c>
      <c r="I20" s="27">
        <f>I7</f>
        <v>90.893496104903164</v>
      </c>
      <c r="J20" s="47">
        <f>ROUND(N20/K20,4)</f>
        <v>7.8E-2</v>
      </c>
      <c r="K20" s="46">
        <v>18397476.333299998</v>
      </c>
      <c r="L20" s="25">
        <v>52500</v>
      </c>
      <c r="M20" s="25">
        <f>M7</f>
        <v>4991</v>
      </c>
      <c r="N20" s="24">
        <f>L20*M20*(I20-F20)%</f>
        <v>1434231.4340435734</v>
      </c>
    </row>
    <row r="21" spans="1:14" s="7" customFormat="1" hidden="1" x14ac:dyDescent="0.3">
      <c r="A21" s="33">
        <v>1</v>
      </c>
      <c r="B21" s="32" t="s">
        <v>1</v>
      </c>
      <c r="C21" s="31">
        <f>$C$2</f>
        <v>44529</v>
      </c>
      <c r="D21" s="30">
        <v>43165</v>
      </c>
      <c r="E21" s="30">
        <v>44991</v>
      </c>
      <c r="F21" s="27">
        <v>99.221635880026099</v>
      </c>
      <c r="G21" s="53">
        <v>1.5E-3</v>
      </c>
      <c r="H21" s="52" t="s">
        <v>27</v>
      </c>
      <c r="I21" s="27">
        <v>98.98288101887978</v>
      </c>
      <c r="J21" s="47">
        <f>ROUND(N21/K21,4)</f>
        <v>-4.1999999999999997E-3</v>
      </c>
      <c r="K21" s="46">
        <v>40154909.262500003</v>
      </c>
      <c r="L21" s="25">
        <v>14000</v>
      </c>
      <c r="M21" s="25">
        <v>5000</v>
      </c>
      <c r="N21" s="24">
        <f>L21*M21*(I21-F21)%</f>
        <v>-167128.4028024232</v>
      </c>
    </row>
    <row r="22" spans="1:14" s="7" customFormat="1" hidden="1" x14ac:dyDescent="0.3">
      <c r="A22" s="33">
        <v>1</v>
      </c>
      <c r="B22" s="32" t="s">
        <v>28</v>
      </c>
      <c r="C22" s="31">
        <f>$C$2</f>
        <v>44529</v>
      </c>
      <c r="D22" s="30">
        <v>42934</v>
      </c>
      <c r="E22" s="30">
        <v>44760</v>
      </c>
      <c r="F22" s="27">
        <f>F9</f>
        <v>100.44776167726479</v>
      </c>
      <c r="G22" s="53">
        <f>G9</f>
        <v>1.4999999999999999E-2</v>
      </c>
      <c r="H22" s="52" t="s">
        <v>27</v>
      </c>
      <c r="I22" s="27">
        <f>I9</f>
        <v>98.790994556287316</v>
      </c>
      <c r="J22" s="47">
        <f>ROUND(N22/K22,4)</f>
        <v>-2.0500000000000001E-2</v>
      </c>
      <c r="K22" s="46">
        <v>18153171.964400001</v>
      </c>
      <c r="L22" s="25">
        <v>10000</v>
      </c>
      <c r="M22" s="25">
        <f>M9</f>
        <v>2250</v>
      </c>
      <c r="N22" s="24">
        <f>L22*M22*(I22-F22)%</f>
        <v>-372772.60221993242</v>
      </c>
    </row>
    <row r="23" spans="1:14" s="7" customFormat="1" ht="15.6" hidden="1" customHeight="1" x14ac:dyDescent="0.3">
      <c r="A23" s="33">
        <v>3</v>
      </c>
      <c r="B23" s="32" t="s">
        <v>30</v>
      </c>
      <c r="C23" s="31">
        <f>$C$2</f>
        <v>44529</v>
      </c>
      <c r="D23" s="30">
        <v>41912</v>
      </c>
      <c r="E23" s="30">
        <v>45565</v>
      </c>
      <c r="F23" s="27">
        <v>97.746300000000005</v>
      </c>
      <c r="G23" s="53">
        <v>1.5E-3</v>
      </c>
      <c r="H23" s="52" t="s">
        <v>27</v>
      </c>
      <c r="I23" s="27">
        <v>97.249151801255465</v>
      </c>
      <c r="J23" s="47">
        <f>ROUND(N23/K23,4)</f>
        <v>-2.5700000000000001E-2</v>
      </c>
      <c r="K23" s="46">
        <v>37716058.631999999</v>
      </c>
      <c r="L23" s="25">
        <v>39000</v>
      </c>
      <c r="M23" s="25">
        <v>4991</v>
      </c>
      <c r="N23" s="24">
        <f>L23*M23*(I23-F23)%</f>
        <v>-967693.99737425975</v>
      </c>
    </row>
    <row r="24" spans="1:14" s="7" customFormat="1" ht="15.75" customHeight="1" x14ac:dyDescent="0.3">
      <c r="A24" s="33"/>
      <c r="B24" s="32"/>
      <c r="C24" s="31"/>
      <c r="D24" s="30"/>
      <c r="E24" s="30"/>
      <c r="F24" s="27"/>
      <c r="G24" s="53"/>
      <c r="H24" s="52"/>
      <c r="I24" s="27"/>
      <c r="J24" s="47"/>
      <c r="K24" s="46"/>
      <c r="L24" s="25"/>
      <c r="M24" s="25"/>
      <c r="N24" s="24"/>
    </row>
    <row r="25" spans="1:14" s="7" customFormat="1" ht="15.75" customHeight="1" x14ac:dyDescent="0.3">
      <c r="A25" s="61" t="s">
        <v>38</v>
      </c>
      <c r="B25" s="32"/>
      <c r="C25" s="31"/>
      <c r="D25" s="30"/>
      <c r="E25" s="30"/>
      <c r="F25" s="27"/>
      <c r="G25" s="53"/>
      <c r="H25" s="52"/>
      <c r="I25" s="27"/>
      <c r="J25" s="47"/>
      <c r="K25" s="46"/>
      <c r="L25" s="25"/>
      <c r="M25" s="25"/>
      <c r="N25" s="24"/>
    </row>
    <row r="26" spans="1:14" ht="46.8" x14ac:dyDescent="0.3">
      <c r="A26" s="21" t="s">
        <v>16</v>
      </c>
      <c r="B26" s="21" t="s">
        <v>15</v>
      </c>
      <c r="C26" s="21" t="s">
        <v>14</v>
      </c>
      <c r="D26" s="21" t="s">
        <v>13</v>
      </c>
      <c r="E26" s="21" t="s">
        <v>12</v>
      </c>
      <c r="F26" s="21" t="s">
        <v>11</v>
      </c>
      <c r="G26" s="22" t="s">
        <v>10</v>
      </c>
      <c r="H26" s="21" t="s">
        <v>9</v>
      </c>
      <c r="I26" s="21" t="s">
        <v>8</v>
      </c>
      <c r="J26" s="21" t="s">
        <v>7</v>
      </c>
      <c r="K26" s="20" t="s">
        <v>6</v>
      </c>
      <c r="L26" s="20" t="s">
        <v>5</v>
      </c>
      <c r="M26" s="20" t="s">
        <v>4</v>
      </c>
      <c r="N26" s="21" t="s">
        <v>3</v>
      </c>
    </row>
    <row r="27" spans="1:14" s="7" customFormat="1" ht="15.6" hidden="1" customHeight="1" x14ac:dyDescent="0.3">
      <c r="A27" s="15">
        <v>1</v>
      </c>
      <c r="B27" s="14" t="s">
        <v>1</v>
      </c>
      <c r="C27" s="13">
        <f>$C$2</f>
        <v>44529</v>
      </c>
      <c r="D27" s="17">
        <v>43165</v>
      </c>
      <c r="E27" s="17">
        <v>44991</v>
      </c>
      <c r="F27" s="10">
        <f>F8</f>
        <v>100.30429510717434</v>
      </c>
      <c r="G27" s="39">
        <f>G8</f>
        <v>4.0000000000000001E-3</v>
      </c>
      <c r="H27" s="41" t="s">
        <v>27</v>
      </c>
      <c r="I27" s="10">
        <f>I8</f>
        <v>99.887272543623197</v>
      </c>
      <c r="J27" s="35">
        <f>ROUND(N27/K27,4)</f>
        <v>-2E-3</v>
      </c>
      <c r="K27" s="36">
        <v>155916947.618</v>
      </c>
      <c r="L27" s="34">
        <v>22000</v>
      </c>
      <c r="M27" s="34">
        <v>3333</v>
      </c>
      <c r="N27" s="44">
        <f>L27*M27*(I27-F27)%</f>
        <v>-305785.96494951105</v>
      </c>
    </row>
    <row r="28" spans="1:14" s="7" customFormat="1" ht="15.75" customHeight="1" x14ac:dyDescent="0.3">
      <c r="A28" s="15">
        <v>1</v>
      </c>
      <c r="B28" s="14" t="s">
        <v>34</v>
      </c>
      <c r="C28" s="13">
        <f>$C$2</f>
        <v>44529</v>
      </c>
      <c r="D28" s="17">
        <v>43907</v>
      </c>
      <c r="E28" s="17">
        <v>47559</v>
      </c>
      <c r="F28" s="10">
        <f>F11</f>
        <v>109.6575</v>
      </c>
      <c r="G28" s="39">
        <f>G11</f>
        <v>1.4999999999999999E-2</v>
      </c>
      <c r="H28" s="41" t="str">
        <f>H11</f>
        <v>Markup</v>
      </c>
      <c r="I28" s="10">
        <f>I11</f>
        <v>101.26260000000001</v>
      </c>
      <c r="J28" s="35">
        <f>ROUND(N28/K28,4)</f>
        <v>-1.5599999999999999E-2</v>
      </c>
      <c r="K28" s="36">
        <v>161343733.1613</v>
      </c>
      <c r="L28" s="34">
        <v>30</v>
      </c>
      <c r="M28" s="34">
        <f>M11</f>
        <v>1000000</v>
      </c>
      <c r="N28" s="44">
        <f>L28*M28*(I28-F28)%</f>
        <v>-2518469.9999999977</v>
      </c>
    </row>
    <row r="29" spans="1:14" s="7" customFormat="1" hidden="1" x14ac:dyDescent="0.3">
      <c r="A29" s="15">
        <v>3</v>
      </c>
      <c r="B29" s="14" t="s">
        <v>25</v>
      </c>
      <c r="C29" s="13">
        <f>$C$2</f>
        <v>44529</v>
      </c>
      <c r="D29" s="17">
        <f>D33</f>
        <v>43054</v>
      </c>
      <c r="E29" s="17">
        <f>E33</f>
        <v>44515</v>
      </c>
      <c r="F29" s="10">
        <f>F33</f>
        <v>98.741938795994429</v>
      </c>
      <c r="G29" s="40">
        <f>G33</f>
        <v>-0.01</v>
      </c>
      <c r="H29" s="10" t="str">
        <f>H33</f>
        <v>Markdown</v>
      </c>
      <c r="I29" s="10">
        <f>I33</f>
        <v>99.068021797297007</v>
      </c>
      <c r="J29" s="35">
        <f>ROUND(N29/K29,4)</f>
        <v>2.0000000000000001E-4</v>
      </c>
      <c r="K29" s="36">
        <v>202600078.71950001</v>
      </c>
      <c r="L29" s="34">
        <v>500</v>
      </c>
      <c r="M29" s="34">
        <f>M33</f>
        <v>29053</v>
      </c>
      <c r="N29" s="44">
        <f>L29*M29*(I29-F29)%</f>
        <v>47368.447184219018</v>
      </c>
    </row>
    <row r="30" spans="1:14" s="7" customFormat="1" ht="15.6" hidden="1" customHeight="1" x14ac:dyDescent="0.3">
      <c r="A30" s="15">
        <v>2</v>
      </c>
      <c r="B30" s="14" t="s">
        <v>22</v>
      </c>
      <c r="C30" s="13">
        <f>$C$2</f>
        <v>44529</v>
      </c>
      <c r="D30" s="17">
        <v>42768</v>
      </c>
      <c r="E30" s="17">
        <v>44959</v>
      </c>
      <c r="F30" s="35">
        <f>F10</f>
        <v>92</v>
      </c>
      <c r="G30" s="39">
        <f>G10</f>
        <v>1.4999999999999999E-2</v>
      </c>
      <c r="H30" s="41" t="str">
        <f>H10</f>
        <v>Markup</v>
      </c>
      <c r="I30" s="35">
        <f>I10</f>
        <v>90.560196634334673</v>
      </c>
      <c r="J30" s="35">
        <f>ROUND(N30/K30,4)</f>
        <v>-1.9E-3</v>
      </c>
      <c r="K30" s="36">
        <v>150335884.76519999</v>
      </c>
      <c r="L30" s="34">
        <v>480</v>
      </c>
      <c r="M30" s="34">
        <f>M10</f>
        <v>41667</v>
      </c>
      <c r="N30" s="44">
        <f>L30*M30*(I30-F30)%</f>
        <v>-287962.97681845044</v>
      </c>
    </row>
    <row r="31" spans="1:14" s="7" customFormat="1" ht="15.6" hidden="1" customHeight="1" x14ac:dyDescent="0.3">
      <c r="A31" s="15">
        <v>2</v>
      </c>
      <c r="B31" s="14" t="s">
        <v>37</v>
      </c>
      <c r="C31" s="13">
        <f>$C$2</f>
        <v>44529</v>
      </c>
      <c r="D31" s="17">
        <v>43213</v>
      </c>
      <c r="E31" s="17">
        <v>46866</v>
      </c>
      <c r="F31" s="10">
        <v>107.45557917180597</v>
      </c>
      <c r="G31" s="39">
        <v>1.4999999999999999E-2</v>
      </c>
      <c r="H31" s="10" t="s">
        <v>27</v>
      </c>
      <c r="I31" s="10">
        <v>100.31462929192216</v>
      </c>
      <c r="J31" s="35">
        <f>ROUND(N31/K31,4)</f>
        <v>-7.1999999999999995E-2</v>
      </c>
      <c r="K31" s="36">
        <v>171393849.84</v>
      </c>
      <c r="L31" s="34">
        <v>1730</v>
      </c>
      <c r="M31" s="34">
        <v>99880</v>
      </c>
      <c r="N31" s="44">
        <f>L31*M31*(I31-F31)%</f>
        <v>-12339018.680248344</v>
      </c>
    </row>
    <row r="32" spans="1:14" s="7" customFormat="1" ht="15.75" customHeight="1" x14ac:dyDescent="0.3">
      <c r="A32" s="33"/>
      <c r="B32" s="32"/>
      <c r="C32" s="31"/>
      <c r="D32" s="30"/>
      <c r="E32" s="30"/>
      <c r="F32" s="27"/>
      <c r="G32" s="60"/>
      <c r="H32" s="52"/>
      <c r="I32" s="27"/>
      <c r="J32" s="47"/>
      <c r="K32" s="46"/>
      <c r="L32" s="25"/>
      <c r="M32" s="25"/>
      <c r="N32" s="24"/>
    </row>
    <row r="33" spans="1:14" s="7" customFormat="1" hidden="1" x14ac:dyDescent="0.3">
      <c r="A33" s="15">
        <v>1</v>
      </c>
      <c r="B33" s="14" t="s">
        <v>25</v>
      </c>
      <c r="C33" s="13">
        <f>$C$2</f>
        <v>44529</v>
      </c>
      <c r="D33" s="17">
        <v>43054</v>
      </c>
      <c r="E33" s="17">
        <v>44515</v>
      </c>
      <c r="F33" s="10">
        <v>98.741938795994429</v>
      </c>
      <c r="G33" s="58">
        <v>-0.01</v>
      </c>
      <c r="H33" s="56" t="s">
        <v>33</v>
      </c>
      <c r="I33" s="10">
        <v>99.068021797297007</v>
      </c>
      <c r="J33" s="35">
        <f>ROUND(N33/K33,4)</f>
        <v>4.4000000000000003E-3</v>
      </c>
      <c r="K33" s="36">
        <v>74941759.254899994</v>
      </c>
      <c r="L33" s="34">
        <v>3450</v>
      </c>
      <c r="M33" s="34">
        <v>29053</v>
      </c>
      <c r="N33" s="44">
        <f>L33*M33*(I33-F33)%</f>
        <v>326842.28557111119</v>
      </c>
    </row>
    <row r="34" spans="1:14" s="7" customFormat="1" ht="15.6" hidden="1" customHeight="1" x14ac:dyDescent="0.3">
      <c r="A34" s="15">
        <v>2</v>
      </c>
      <c r="B34" s="14" t="s">
        <v>22</v>
      </c>
      <c r="C34" s="13">
        <f>$C$2</f>
        <v>44529</v>
      </c>
      <c r="D34" s="17">
        <v>42768</v>
      </c>
      <c r="E34" s="17">
        <v>44959</v>
      </c>
      <c r="F34" s="35">
        <f>F10</f>
        <v>92</v>
      </c>
      <c r="G34" s="57">
        <f>G10</f>
        <v>1.4999999999999999E-2</v>
      </c>
      <c r="H34" s="56" t="str">
        <f>H10</f>
        <v>Markup</v>
      </c>
      <c r="I34" s="35">
        <f>I10</f>
        <v>90.560196634334673</v>
      </c>
      <c r="J34" s="35">
        <f>ROUND(N34/K34,4)</f>
        <v>-8.2000000000000007E-3</v>
      </c>
      <c r="K34" s="36">
        <v>72838297.251000002</v>
      </c>
      <c r="L34" s="34">
        <v>1000</v>
      </c>
      <c r="M34" s="34">
        <f>M10</f>
        <v>41667</v>
      </c>
      <c r="N34" s="16">
        <f>L34*M34*(I34-F34)%</f>
        <v>-599922.86837177176</v>
      </c>
    </row>
    <row r="35" spans="1:14" s="7" customFormat="1" ht="15.6" hidden="1" customHeight="1" x14ac:dyDescent="0.3">
      <c r="A35" s="15">
        <v>2</v>
      </c>
      <c r="B35" s="14" t="s">
        <v>18</v>
      </c>
      <c r="C35" s="13">
        <f>C34</f>
        <v>44529</v>
      </c>
      <c r="D35" s="17">
        <v>43839</v>
      </c>
      <c r="E35" s="17">
        <v>47492</v>
      </c>
      <c r="F35" s="35">
        <v>99.595304073382522</v>
      </c>
      <c r="G35" s="11">
        <v>-1.5E-3</v>
      </c>
      <c r="H35" s="41" t="s">
        <v>33</v>
      </c>
      <c r="I35" s="35">
        <v>100.59486125493441</v>
      </c>
      <c r="J35" s="35">
        <f>ROUND(N35/K35,4)</f>
        <v>5.2900000000000003E-2</v>
      </c>
      <c r="K35" s="36">
        <v>67035065.775899999</v>
      </c>
      <c r="L35" s="34">
        <v>355</v>
      </c>
      <c r="M35" s="34">
        <v>1000000</v>
      </c>
      <c r="N35" s="16">
        <f>L35*M35*(I35-F35)%</f>
        <v>3548427.9945092197</v>
      </c>
    </row>
    <row r="36" spans="1:14" s="7" customFormat="1" x14ac:dyDescent="0.3">
      <c r="A36" s="33"/>
      <c r="B36" s="32"/>
      <c r="C36" s="31"/>
      <c r="D36" s="30"/>
      <c r="E36" s="30"/>
      <c r="F36" s="27"/>
      <c r="G36" s="53"/>
      <c r="H36" s="52"/>
      <c r="I36" s="27"/>
      <c r="J36" s="47"/>
      <c r="K36" s="25"/>
      <c r="L36" s="25"/>
      <c r="M36" s="25"/>
      <c r="N36" s="24"/>
    </row>
    <row r="37" spans="1:14" x14ac:dyDescent="0.3">
      <c r="A37" s="23" t="s">
        <v>35</v>
      </c>
    </row>
    <row r="38" spans="1:14" ht="46.8" x14ac:dyDescent="0.3">
      <c r="A38" s="49" t="s">
        <v>16</v>
      </c>
      <c r="B38" s="49" t="s">
        <v>15</v>
      </c>
      <c r="C38" s="49" t="s">
        <v>14</v>
      </c>
      <c r="D38" s="49" t="s">
        <v>13</v>
      </c>
      <c r="E38" s="49" t="s">
        <v>12</v>
      </c>
      <c r="F38" s="49" t="s">
        <v>11</v>
      </c>
      <c r="G38" s="51" t="s">
        <v>10</v>
      </c>
      <c r="H38" s="49" t="s">
        <v>9</v>
      </c>
      <c r="I38" s="49" t="s">
        <v>8</v>
      </c>
      <c r="J38" s="49" t="s">
        <v>7</v>
      </c>
      <c r="K38" s="50" t="s">
        <v>6</v>
      </c>
      <c r="L38" s="50" t="s">
        <v>5</v>
      </c>
      <c r="M38" s="50" t="s">
        <v>4</v>
      </c>
      <c r="N38" s="55" t="s">
        <v>3</v>
      </c>
    </row>
    <row r="39" spans="1:14" s="7" customFormat="1" ht="15.6" hidden="1" customHeight="1" x14ac:dyDescent="0.3">
      <c r="A39" s="15">
        <v>1</v>
      </c>
      <c r="B39" s="14" t="s">
        <v>24</v>
      </c>
      <c r="C39" s="13">
        <f>$C$2</f>
        <v>44529</v>
      </c>
      <c r="D39" s="17">
        <v>42446</v>
      </c>
      <c r="E39" s="17">
        <v>46098</v>
      </c>
      <c r="F39" s="10">
        <f>F7</f>
        <v>90.346136978840605</v>
      </c>
      <c r="G39" s="40">
        <f>G7</f>
        <v>-1.5E-3</v>
      </c>
      <c r="H39" s="41" t="str">
        <f>H7</f>
        <v>Markdown</v>
      </c>
      <c r="I39" s="10">
        <f>I7</f>
        <v>90.893496104903164</v>
      </c>
      <c r="J39" s="35">
        <f>ROUND(N39/K39,4)</f>
        <v>1.06E-2</v>
      </c>
      <c r="K39" s="34">
        <v>12900609.9385</v>
      </c>
      <c r="L39" s="34">
        <v>5000</v>
      </c>
      <c r="M39" s="34">
        <f>M7</f>
        <v>4991</v>
      </c>
      <c r="N39" s="16">
        <f>L39*M39*(I39-F39)%</f>
        <v>136593.46990891176</v>
      </c>
    </row>
    <row r="40" spans="1:14" s="7" customFormat="1" ht="15.75" customHeight="1" x14ac:dyDescent="0.3">
      <c r="A40" s="15">
        <v>1</v>
      </c>
      <c r="B40" s="14" t="s">
        <v>34</v>
      </c>
      <c r="C40" s="13">
        <f>$C$2</f>
        <v>44529</v>
      </c>
      <c r="D40" s="17">
        <f>D11</f>
        <v>43907</v>
      </c>
      <c r="E40" s="17">
        <f>E11</f>
        <v>47559</v>
      </c>
      <c r="F40" s="10">
        <f>F11</f>
        <v>109.6575</v>
      </c>
      <c r="G40" s="18">
        <f>G11</f>
        <v>1.4999999999999999E-2</v>
      </c>
      <c r="H40" s="17" t="str">
        <f>H11</f>
        <v>Markup</v>
      </c>
      <c r="I40" s="10">
        <f>I11</f>
        <v>101.26260000000001</v>
      </c>
      <c r="J40" s="35">
        <f>ROUND(N40/K40,4)</f>
        <v>-5.9400000000000001E-2</v>
      </c>
      <c r="K40" s="34">
        <v>28289194.192899998</v>
      </c>
      <c r="L40" s="34">
        <v>20</v>
      </c>
      <c r="M40" s="34">
        <f>M11</f>
        <v>1000000</v>
      </c>
      <c r="N40" s="16">
        <f>L40*M40*(I40-F40)%</f>
        <v>-1678979.9999999986</v>
      </c>
    </row>
    <row r="41" spans="1:14" s="7" customFormat="1" hidden="1" x14ac:dyDescent="0.3">
      <c r="A41" s="15">
        <v>2</v>
      </c>
      <c r="B41" s="14" t="s">
        <v>28</v>
      </c>
      <c r="C41" s="13">
        <f>$C$2</f>
        <v>44529</v>
      </c>
      <c r="D41" s="17">
        <v>42934</v>
      </c>
      <c r="E41" s="17">
        <v>44760</v>
      </c>
      <c r="F41" s="10">
        <f>F9</f>
        <v>100.44776167726479</v>
      </c>
      <c r="G41" s="39">
        <f>G9</f>
        <v>1.4999999999999999E-2</v>
      </c>
      <c r="H41" s="41" t="str">
        <f>H9</f>
        <v>Markup</v>
      </c>
      <c r="I41" s="10">
        <f>I9</f>
        <v>98.790994556287316</v>
      </c>
      <c r="J41" s="35">
        <f>ROUND(N41/K41,4)</f>
        <v>-4.4200000000000003E-2</v>
      </c>
      <c r="K41" s="54">
        <v>14349970.3643</v>
      </c>
      <c r="L41" s="36">
        <v>17000</v>
      </c>
      <c r="M41" s="36">
        <f>M9</f>
        <v>2250</v>
      </c>
      <c r="N41" s="44">
        <f>L41*M41*(I41-F41)%</f>
        <v>-633713.42377388512</v>
      </c>
    </row>
    <row r="42" spans="1:14" s="7" customFormat="1" hidden="1" x14ac:dyDescent="0.3">
      <c r="A42" s="15">
        <v>2</v>
      </c>
      <c r="B42" s="14" t="s">
        <v>2</v>
      </c>
      <c r="C42" s="13">
        <f>$C$2</f>
        <v>44529</v>
      </c>
      <c r="D42" s="17">
        <v>42727</v>
      </c>
      <c r="E42" s="17">
        <v>46379</v>
      </c>
      <c r="F42" s="10">
        <v>100</v>
      </c>
      <c r="G42" s="39">
        <v>7.4999999999999997E-3</v>
      </c>
      <c r="H42" s="41" t="s">
        <v>27</v>
      </c>
      <c r="I42" s="10">
        <v>96.942099999999996</v>
      </c>
      <c r="J42" s="35">
        <f>ROUND(N42/K42,4)</f>
        <v>-0.1394</v>
      </c>
      <c r="K42" s="54">
        <v>12047074.527100001</v>
      </c>
      <c r="L42" s="36">
        <v>550</v>
      </c>
      <c r="M42" s="36">
        <f>M13</f>
        <v>99840</v>
      </c>
      <c r="N42" s="44">
        <f>L42*M42*(I42-F42)%</f>
        <v>-1679154.048000002</v>
      </c>
    </row>
    <row r="43" spans="1:14" s="7" customFormat="1" ht="15.6" hidden="1" customHeight="1" x14ac:dyDescent="0.3">
      <c r="A43" s="15">
        <v>2</v>
      </c>
      <c r="B43" s="14" t="s">
        <v>19</v>
      </c>
      <c r="C43" s="13">
        <f>$C$2</f>
        <v>44529</v>
      </c>
      <c r="D43" s="17">
        <v>42419</v>
      </c>
      <c r="E43" s="17">
        <v>46072</v>
      </c>
      <c r="F43" s="10">
        <f>F14</f>
        <v>96.321689848909429</v>
      </c>
      <c r="G43" s="40">
        <f>G14</f>
        <v>-1.5E-3</v>
      </c>
      <c r="H43" s="41" t="s">
        <v>33</v>
      </c>
      <c r="I43" s="10">
        <f>I14</f>
        <v>96.911010470544085</v>
      </c>
      <c r="J43" s="35">
        <f>ROUND(N43/K43,4)</f>
        <v>2.2800000000000001E-2</v>
      </c>
      <c r="K43" s="34">
        <v>12900609.9385</v>
      </c>
      <c r="L43" s="34">
        <v>500</v>
      </c>
      <c r="M43" s="34">
        <f>M14</f>
        <v>99820</v>
      </c>
      <c r="N43" s="16">
        <f>L43*M43*(I43-F43)%</f>
        <v>294129.92225785658</v>
      </c>
    </row>
    <row r="44" spans="1:14" s="7" customFormat="1" ht="15.6" hidden="1" customHeight="1" x14ac:dyDescent="0.3">
      <c r="A44" s="15">
        <v>2</v>
      </c>
      <c r="B44" s="14" t="s">
        <v>32</v>
      </c>
      <c r="C44" s="13">
        <f>$C$2</f>
        <v>44529</v>
      </c>
      <c r="D44" s="17">
        <f>D15</f>
        <v>44256</v>
      </c>
      <c r="E44" s="17">
        <f>E15</f>
        <v>47908</v>
      </c>
      <c r="F44" s="10">
        <f>F15</f>
        <v>104.4074</v>
      </c>
      <c r="G44" s="18">
        <f>G15</f>
        <v>6.4999999999999997E-3</v>
      </c>
      <c r="H44" s="41" t="str">
        <f>H15</f>
        <v>Markup</v>
      </c>
      <c r="I44" s="10">
        <f>I15</f>
        <v>100.36065387766988</v>
      </c>
      <c r="J44" s="35">
        <f>ROUND(N44/K44,4)</f>
        <v>-7.8799999999999995E-2</v>
      </c>
      <c r="K44" s="36">
        <v>20529788.141600002</v>
      </c>
      <c r="L44" s="34">
        <v>400</v>
      </c>
      <c r="M44" s="34">
        <f>M15</f>
        <v>99980</v>
      </c>
      <c r="N44" s="44">
        <f>L44*M44*(I44-F44)%</f>
        <v>-1618374.7092422615</v>
      </c>
    </row>
    <row r="46" spans="1:14" hidden="1" x14ac:dyDescent="0.3">
      <c r="A46" s="23" t="s">
        <v>31</v>
      </c>
    </row>
    <row r="47" spans="1:14" ht="46.8" hidden="1" x14ac:dyDescent="0.3">
      <c r="A47" s="49" t="s">
        <v>16</v>
      </c>
      <c r="B47" s="49" t="s">
        <v>15</v>
      </c>
      <c r="C47" s="49" t="s">
        <v>14</v>
      </c>
      <c r="D47" s="49" t="s">
        <v>13</v>
      </c>
      <c r="E47" s="49" t="s">
        <v>12</v>
      </c>
      <c r="F47" s="49" t="s">
        <v>11</v>
      </c>
      <c r="G47" s="51" t="s">
        <v>10</v>
      </c>
      <c r="H47" s="49" t="s">
        <v>9</v>
      </c>
      <c r="I47" s="49" t="s">
        <v>8</v>
      </c>
      <c r="J47" s="49" t="s">
        <v>7</v>
      </c>
      <c r="K47" s="50" t="s">
        <v>6</v>
      </c>
      <c r="L47" s="50" t="s">
        <v>5</v>
      </c>
      <c r="M47" s="50" t="s">
        <v>4</v>
      </c>
      <c r="N47" s="21" t="s">
        <v>3</v>
      </c>
    </row>
    <row r="48" spans="1:14" ht="15.6" hidden="1" customHeight="1" x14ac:dyDescent="0.3">
      <c r="A48" s="15">
        <v>1</v>
      </c>
      <c r="B48" s="14" t="s">
        <v>21</v>
      </c>
      <c r="C48" s="13">
        <f>C39</f>
        <v>44529</v>
      </c>
      <c r="D48" s="13" t="e">
        <f>#REF!</f>
        <v>#REF!</v>
      </c>
      <c r="E48" s="13" t="e">
        <f>#REF!</f>
        <v>#REF!</v>
      </c>
      <c r="F48" s="38" t="e">
        <f>#REF!</f>
        <v>#REF!</v>
      </c>
      <c r="G48" s="40" t="e">
        <f>#REF!</f>
        <v>#REF!</v>
      </c>
      <c r="H48" s="39" t="e">
        <f>#REF!</f>
        <v>#REF!</v>
      </c>
      <c r="I48" s="38" t="e">
        <f>#REF!</f>
        <v>#REF!</v>
      </c>
      <c r="J48" s="35" t="e">
        <f>ROUND(N48/K48,4)</f>
        <v>#REF!</v>
      </c>
      <c r="K48" s="34">
        <v>1884883.0308000001</v>
      </c>
      <c r="L48" s="34">
        <v>3000</v>
      </c>
      <c r="M48" s="34" t="e">
        <f>#REF!</f>
        <v>#REF!</v>
      </c>
      <c r="N48" s="44" t="e">
        <f>L48*M48*(I48-F48)%</f>
        <v>#REF!</v>
      </c>
    </row>
    <row r="49" spans="1:14" s="7" customFormat="1" ht="15.6" hidden="1" customHeight="1" x14ac:dyDescent="0.3">
      <c r="A49" s="15">
        <v>1</v>
      </c>
      <c r="B49" s="14" t="s">
        <v>30</v>
      </c>
      <c r="C49" s="13">
        <f>$C$2</f>
        <v>44529</v>
      </c>
      <c r="D49" s="17">
        <v>41912</v>
      </c>
      <c r="E49" s="17">
        <v>45565</v>
      </c>
      <c r="F49" s="10">
        <f>F40</f>
        <v>109.6575</v>
      </c>
      <c r="G49" s="11">
        <f>G40</f>
        <v>1.4999999999999999E-2</v>
      </c>
      <c r="H49" s="10" t="str">
        <f>H40</f>
        <v>Markup</v>
      </c>
      <c r="I49" s="10">
        <f>I40</f>
        <v>101.26260000000001</v>
      </c>
      <c r="J49" s="35">
        <f>ROUND(N49/K49,4)</f>
        <v>-231.51859999999999</v>
      </c>
      <c r="K49" s="34">
        <v>1814095.6936999999</v>
      </c>
      <c r="L49" s="34">
        <v>5003</v>
      </c>
      <c r="M49" s="34">
        <f>M40</f>
        <v>1000000</v>
      </c>
      <c r="N49" s="44">
        <f>L49*M49*(I49-F49)%</f>
        <v>-419996846.99999964</v>
      </c>
    </row>
    <row r="50" spans="1:14" s="7" customFormat="1" ht="15.6" hidden="1" customHeight="1" x14ac:dyDescent="0.3">
      <c r="A50" s="15">
        <v>1</v>
      </c>
      <c r="B50" s="14" t="s">
        <v>29</v>
      </c>
      <c r="C50" s="13">
        <f>$C$2</f>
        <v>44529</v>
      </c>
      <c r="D50" s="17">
        <v>43069</v>
      </c>
      <c r="E50" s="17">
        <v>45260</v>
      </c>
      <c r="F50" s="10" t="e">
        <f>#REF!</f>
        <v>#REF!</v>
      </c>
      <c r="G50" s="39" t="e">
        <f>#REF!</f>
        <v>#REF!</v>
      </c>
      <c r="H50" s="45" t="e">
        <f>#REF!</f>
        <v>#REF!</v>
      </c>
      <c r="I50" s="10" t="e">
        <f>#REF!</f>
        <v>#REF!</v>
      </c>
      <c r="J50" s="35" t="e">
        <f>ROUND(N50/K50,4)</f>
        <v>#REF!</v>
      </c>
      <c r="K50" s="54">
        <v>1557835.1194</v>
      </c>
      <c r="L50" s="34">
        <v>130</v>
      </c>
      <c r="M50" s="34" t="e">
        <f>#REF!</f>
        <v>#REF!</v>
      </c>
      <c r="N50" s="44" t="e">
        <f>L50*M50*(I50-F50)%</f>
        <v>#REF!</v>
      </c>
    </row>
    <row r="51" spans="1:14" s="7" customFormat="1" ht="15.6" hidden="1" customHeight="1" x14ac:dyDescent="0.3">
      <c r="A51" s="15">
        <v>1</v>
      </c>
      <c r="B51" s="14" t="s">
        <v>28</v>
      </c>
      <c r="C51" s="13">
        <f>$C$2</f>
        <v>44529</v>
      </c>
      <c r="D51" s="17">
        <v>42934</v>
      </c>
      <c r="E51" s="17">
        <v>44760</v>
      </c>
      <c r="F51" s="10">
        <f>F9</f>
        <v>100.44776167726479</v>
      </c>
      <c r="G51" s="39">
        <f>G9</f>
        <v>1.4999999999999999E-2</v>
      </c>
      <c r="H51" s="41" t="str">
        <f>H9</f>
        <v>Markup</v>
      </c>
      <c r="I51" s="10">
        <f>I9</f>
        <v>98.790994556287316</v>
      </c>
      <c r="J51" s="35">
        <f>ROUND(N51/K51,4)</f>
        <v>-0.1145</v>
      </c>
      <c r="K51" s="54">
        <v>1627432.2372000001</v>
      </c>
      <c r="L51" s="36">
        <v>5000</v>
      </c>
      <c r="M51" s="36">
        <f>M41</f>
        <v>2250</v>
      </c>
      <c r="N51" s="44">
        <f>L51*M51*(I51-F51)%</f>
        <v>-186386.30110996621</v>
      </c>
    </row>
    <row r="52" spans="1:14" s="7" customFormat="1" ht="15.6" hidden="1" customHeight="1" x14ac:dyDescent="0.3">
      <c r="A52" s="15">
        <v>3</v>
      </c>
      <c r="B52" s="14" t="s">
        <v>2</v>
      </c>
      <c r="C52" s="13">
        <f>$C$2</f>
        <v>44529</v>
      </c>
      <c r="D52" s="17">
        <v>42727</v>
      </c>
      <c r="E52" s="17">
        <v>46379</v>
      </c>
      <c r="F52" s="10">
        <v>100</v>
      </c>
      <c r="G52" s="39">
        <v>7.4999999999999997E-3</v>
      </c>
      <c r="H52" s="41" t="s">
        <v>27</v>
      </c>
      <c r="I52" s="10">
        <v>96.942099999999996</v>
      </c>
      <c r="J52" s="35">
        <f>ROUND(N52/K52,4)</f>
        <v>-9.8500000000000004E-2</v>
      </c>
      <c r="K52" s="54">
        <v>1549274.1802999999</v>
      </c>
      <c r="L52" s="36">
        <v>50</v>
      </c>
      <c r="M52" s="36">
        <f>M42</f>
        <v>99840</v>
      </c>
      <c r="N52" s="44">
        <f>L52*M52*(I52-F52)%</f>
        <v>-152650.36800000019</v>
      </c>
    </row>
    <row r="53" spans="1:14" s="7" customFormat="1" hidden="1" x14ac:dyDescent="0.3">
      <c r="A53" s="15">
        <v>3</v>
      </c>
      <c r="B53" s="14" t="s">
        <v>20</v>
      </c>
      <c r="C53" s="13">
        <f>$C$2</f>
        <v>44529</v>
      </c>
      <c r="D53" s="17">
        <v>43055</v>
      </c>
      <c r="E53" s="17">
        <v>44881</v>
      </c>
      <c r="F53" s="10">
        <v>97.646500000000003</v>
      </c>
      <c r="G53" s="40">
        <f>G9</f>
        <v>1.4999999999999999E-2</v>
      </c>
      <c r="H53" s="40" t="str">
        <f>H9</f>
        <v>Markup</v>
      </c>
      <c r="I53" s="38">
        <f>I9</f>
        <v>98.790994556287316</v>
      </c>
      <c r="J53" s="35">
        <f>ROUND(N53/K53,4)</f>
        <v>1E-3</v>
      </c>
      <c r="K53" s="36">
        <f>K49</f>
        <v>1814095.6936999999</v>
      </c>
      <c r="L53" s="34">
        <v>72</v>
      </c>
      <c r="M53" s="34">
        <f>M9</f>
        <v>2250</v>
      </c>
      <c r="N53" s="16">
        <f>L53*M53*(I53-F53)%</f>
        <v>1854.0811811854471</v>
      </c>
    </row>
    <row r="54" spans="1:14" s="7" customFormat="1" hidden="1" x14ac:dyDescent="0.3">
      <c r="A54" s="15">
        <v>2</v>
      </c>
      <c r="B54" s="14" t="s">
        <v>19</v>
      </c>
      <c r="C54" s="13">
        <f>$C$2</f>
        <v>44529</v>
      </c>
      <c r="D54" s="17">
        <v>42419</v>
      </c>
      <c r="E54" s="17">
        <v>46072</v>
      </c>
      <c r="F54" s="10">
        <f>F43</f>
        <v>96.321689848909429</v>
      </c>
      <c r="G54" s="40">
        <f>G43</f>
        <v>-1.5E-3</v>
      </c>
      <c r="H54" s="41" t="str">
        <f>H43</f>
        <v>Markdown</v>
      </c>
      <c r="I54" s="10">
        <f>I43</f>
        <v>96.911010470544085</v>
      </c>
      <c r="J54" s="35">
        <f>ROUND(N54/K54,4)</f>
        <v>4.8599999999999997E-2</v>
      </c>
      <c r="K54" s="34">
        <v>1814095.6936999999</v>
      </c>
      <c r="L54" s="34">
        <v>150</v>
      </c>
      <c r="M54" s="34">
        <f>M43</f>
        <v>99820</v>
      </c>
      <c r="N54" s="16">
        <f>L54*M54*(I54-F54)%</f>
        <v>88238.976677356986</v>
      </c>
    </row>
    <row r="55" spans="1:14" s="7" customFormat="1" ht="15.6" hidden="1" customHeight="1" x14ac:dyDescent="0.3">
      <c r="A55" s="15">
        <v>3</v>
      </c>
      <c r="B55" s="14" t="s">
        <v>18</v>
      </c>
      <c r="C55" s="13">
        <f>C54</f>
        <v>44529</v>
      </c>
      <c r="D55" s="17">
        <f>D35</f>
        <v>43839</v>
      </c>
      <c r="E55" s="17">
        <f>E35</f>
        <v>47492</v>
      </c>
      <c r="F55" s="10">
        <f>F35</f>
        <v>99.595304073382522</v>
      </c>
      <c r="G55" s="18">
        <f>G35</f>
        <v>-1.5E-3</v>
      </c>
      <c r="H55" s="10" t="str">
        <f>H35</f>
        <v>Markdown</v>
      </c>
      <c r="I55" s="35">
        <f>I35</f>
        <v>100.59486125493441</v>
      </c>
      <c r="J55" s="35">
        <f>ROUND(N55/K55,4)</f>
        <v>0.1928</v>
      </c>
      <c r="K55" s="36">
        <v>1814095.6936999999</v>
      </c>
      <c r="L55" s="34">
        <v>35</v>
      </c>
      <c r="M55" s="34">
        <f>M35</f>
        <v>1000000</v>
      </c>
      <c r="N55" s="16">
        <f>L55*M55*(I55-F55)%</f>
        <v>349845.01354316249</v>
      </c>
    </row>
    <row r="56" spans="1:14" s="7" customFormat="1" x14ac:dyDescent="0.3">
      <c r="A56" s="33"/>
      <c r="B56" s="32"/>
      <c r="C56" s="31"/>
      <c r="D56" s="30"/>
      <c r="E56" s="30"/>
      <c r="F56" s="27"/>
      <c r="G56" s="53"/>
      <c r="H56" s="52"/>
      <c r="I56" s="27"/>
      <c r="J56" s="47"/>
      <c r="K56" s="25"/>
      <c r="L56" s="25"/>
      <c r="M56" s="25"/>
      <c r="N56" s="24"/>
    </row>
    <row r="57" spans="1:14" hidden="1" x14ac:dyDescent="0.3"/>
    <row r="58" spans="1:14" hidden="1" x14ac:dyDescent="0.3">
      <c r="A58" s="23" t="s">
        <v>26</v>
      </c>
    </row>
    <row r="59" spans="1:14" ht="46.95" hidden="1" customHeight="1" x14ac:dyDescent="0.3">
      <c r="A59" s="49" t="s">
        <v>16</v>
      </c>
      <c r="B59" s="49" t="s">
        <v>15</v>
      </c>
      <c r="C59" s="49" t="s">
        <v>14</v>
      </c>
      <c r="D59" s="49" t="s">
        <v>13</v>
      </c>
      <c r="E59" s="49" t="s">
        <v>12</v>
      </c>
      <c r="F59" s="49" t="s">
        <v>11</v>
      </c>
      <c r="G59" s="51" t="s">
        <v>10</v>
      </c>
      <c r="H59" s="49" t="s">
        <v>9</v>
      </c>
      <c r="I59" s="49" t="s">
        <v>8</v>
      </c>
      <c r="J59" s="49" t="s">
        <v>7</v>
      </c>
      <c r="K59" s="50" t="s">
        <v>6</v>
      </c>
      <c r="L59" s="50" t="s">
        <v>5</v>
      </c>
      <c r="M59" s="50" t="s">
        <v>4</v>
      </c>
      <c r="N59" s="49" t="s">
        <v>3</v>
      </c>
    </row>
    <row r="60" spans="1:14" s="7" customFormat="1" hidden="1" x14ac:dyDescent="0.3">
      <c r="A60" s="15">
        <v>1</v>
      </c>
      <c r="B60" s="14" t="s">
        <v>25</v>
      </c>
      <c r="C60" s="13">
        <f>$C$2</f>
        <v>44529</v>
      </c>
      <c r="D60" s="17">
        <v>43054</v>
      </c>
      <c r="E60" s="17">
        <v>44515</v>
      </c>
      <c r="F60" s="10">
        <f>F33</f>
        <v>98.741938795994429</v>
      </c>
      <c r="G60" s="11">
        <f>G33</f>
        <v>-0.01</v>
      </c>
      <c r="H60" s="10" t="str">
        <f>H33</f>
        <v>Markdown</v>
      </c>
      <c r="I60" s="10">
        <f>I33</f>
        <v>99.068021797297007</v>
      </c>
      <c r="J60" s="35">
        <f>ROUND(N60/K60,4)</f>
        <v>3.3E-3</v>
      </c>
      <c r="K60" s="36">
        <v>1420291.5149999999</v>
      </c>
      <c r="L60" s="34">
        <v>50</v>
      </c>
      <c r="M60" s="34">
        <f>M33</f>
        <v>29053</v>
      </c>
      <c r="N60" s="44">
        <f>L60*M60*(I60-F60)%</f>
        <v>4736.8447184219012</v>
      </c>
    </row>
    <row r="61" spans="1:14" s="7" customFormat="1" hidden="1" x14ac:dyDescent="0.3">
      <c r="A61" s="15">
        <v>1</v>
      </c>
      <c r="B61" s="14" t="s">
        <v>22</v>
      </c>
      <c r="C61" s="13">
        <f>$C$2</f>
        <v>44529</v>
      </c>
      <c r="D61" s="17">
        <v>42768</v>
      </c>
      <c r="E61" s="17">
        <v>44959</v>
      </c>
      <c r="F61" s="35">
        <f>F34</f>
        <v>92</v>
      </c>
      <c r="G61" s="11">
        <f>G34</f>
        <v>1.4999999999999999E-2</v>
      </c>
      <c r="H61" s="10" t="str">
        <f>H34</f>
        <v>Markup</v>
      </c>
      <c r="I61" s="35">
        <f>I34</f>
        <v>90.560196634334673</v>
      </c>
      <c r="J61" s="35">
        <f>ROUND(N61/K61,4)</f>
        <v>-1.6299999999999999E-2</v>
      </c>
      <c r="K61" s="36">
        <v>1470701.8810000001</v>
      </c>
      <c r="L61" s="34">
        <v>40</v>
      </c>
      <c r="M61" s="34">
        <f>M34</f>
        <v>41667</v>
      </c>
      <c r="N61" s="16">
        <f>L61*M61*(I61-F61)%</f>
        <v>-23996.914734870872</v>
      </c>
    </row>
    <row r="62" spans="1:14" s="7" customFormat="1" ht="15.6" hidden="1" customHeight="1" x14ac:dyDescent="0.3">
      <c r="A62" s="15">
        <v>2</v>
      </c>
      <c r="B62" s="14" t="s">
        <v>18</v>
      </c>
      <c r="C62" s="13">
        <f>C61</f>
        <v>44529</v>
      </c>
      <c r="D62" s="17">
        <f>D35</f>
        <v>43839</v>
      </c>
      <c r="E62" s="17">
        <f>E35</f>
        <v>47492</v>
      </c>
      <c r="F62" s="35">
        <v>100.15263972144623</v>
      </c>
      <c r="G62" s="11">
        <f>G35</f>
        <v>-1.5E-3</v>
      </c>
      <c r="H62" s="10" t="str">
        <f>H35</f>
        <v>Markdown</v>
      </c>
      <c r="I62" s="35">
        <f>I35</f>
        <v>100.59486125493441</v>
      </c>
      <c r="J62" s="35">
        <f>ROUND(N62/K62,4)</f>
        <v>3.3700000000000001E-2</v>
      </c>
      <c r="K62" s="36">
        <v>1312435.9380999999</v>
      </c>
      <c r="L62" s="34">
        <v>10</v>
      </c>
      <c r="M62" s="34">
        <f>M35</f>
        <v>1000000</v>
      </c>
      <c r="N62" s="16">
        <f>L62*M62*(I62-F62)%</f>
        <v>44222.153348817985</v>
      </c>
    </row>
    <row r="63" spans="1:14" s="7" customFormat="1" hidden="1" x14ac:dyDescent="0.3">
      <c r="A63" s="33"/>
      <c r="B63" s="32"/>
      <c r="C63" s="31"/>
      <c r="D63" s="30"/>
      <c r="E63" s="30"/>
      <c r="F63" s="47"/>
      <c r="G63" s="48"/>
      <c r="H63" s="27"/>
      <c r="I63" s="47"/>
      <c r="J63" s="47"/>
      <c r="K63" s="46"/>
      <c r="L63" s="25"/>
      <c r="M63" s="25"/>
      <c r="N63" s="24"/>
    </row>
    <row r="64" spans="1:14" hidden="1" x14ac:dyDescent="0.3"/>
    <row r="65" spans="1:14" s="7" customFormat="1" ht="15.6" hidden="1" customHeight="1" x14ac:dyDescent="0.3">
      <c r="A65" s="41">
        <v>1</v>
      </c>
      <c r="B65" s="43" t="s">
        <v>24</v>
      </c>
      <c r="C65" s="13">
        <f>$C$2</f>
        <v>44529</v>
      </c>
      <c r="D65" s="42">
        <v>42446</v>
      </c>
      <c r="E65" s="42">
        <v>46098</v>
      </c>
      <c r="F65" s="38">
        <f>F7</f>
        <v>90.346136978840605</v>
      </c>
      <c r="G65" s="40">
        <f>G7</f>
        <v>-1.5E-3</v>
      </c>
      <c r="H65" s="45" t="str">
        <f>H7</f>
        <v>Markdown</v>
      </c>
      <c r="I65" s="38">
        <f>I7</f>
        <v>90.893496104903164</v>
      </c>
      <c r="J65" s="37">
        <f>ROUND(N65/K65,4)</f>
        <v>8.8999999999999999E-3</v>
      </c>
      <c r="K65" s="34">
        <v>46240802.100500003</v>
      </c>
      <c r="L65" s="34">
        <v>15028</v>
      </c>
      <c r="M65" s="34">
        <f>M7</f>
        <v>4991</v>
      </c>
      <c r="N65" s="44">
        <f>L65*M65*(I65-F65)%</f>
        <v>410545.33315822517</v>
      </c>
    </row>
    <row r="66" spans="1:14" s="7" customFormat="1" ht="15.6" hidden="1" customHeight="1" x14ac:dyDescent="0.3">
      <c r="A66" s="41">
        <v>2</v>
      </c>
      <c r="B66" s="43" t="s">
        <v>23</v>
      </c>
      <c r="C66" s="13">
        <f>$C$2</f>
        <v>44529</v>
      </c>
      <c r="D66" s="42">
        <v>43213</v>
      </c>
      <c r="E66" s="42">
        <v>46866</v>
      </c>
      <c r="F66" s="38" t="e">
        <f>#REF!</f>
        <v>#REF!</v>
      </c>
      <c r="G66" s="40" t="e">
        <f>#REF!</f>
        <v>#REF!</v>
      </c>
      <c r="H66" s="38" t="e">
        <f>#REF!</f>
        <v>#REF!</v>
      </c>
      <c r="I66" s="38" t="e">
        <f>#REF!</f>
        <v>#REF!</v>
      </c>
      <c r="J66" s="37" t="e">
        <f>ROUND(N66/K66,4)</f>
        <v>#REF!</v>
      </c>
      <c r="K66" s="34">
        <v>44396427.817599997</v>
      </c>
      <c r="L66" s="34">
        <v>80</v>
      </c>
      <c r="M66" s="34" t="e">
        <f>#REF!</f>
        <v>#REF!</v>
      </c>
      <c r="N66" s="16" t="e">
        <f>L66*M66*(I66-F66)%</f>
        <v>#REF!</v>
      </c>
    </row>
    <row r="67" spans="1:14" s="7" customFormat="1" ht="15.6" hidden="1" customHeight="1" x14ac:dyDescent="0.3">
      <c r="A67" s="41">
        <v>4</v>
      </c>
      <c r="B67" s="43" t="s">
        <v>22</v>
      </c>
      <c r="C67" s="13">
        <f>$C$2</f>
        <v>44529</v>
      </c>
      <c r="D67" s="42">
        <v>42768</v>
      </c>
      <c r="E67" s="42">
        <v>44959</v>
      </c>
      <c r="F67" s="37">
        <f>F34</f>
        <v>92</v>
      </c>
      <c r="G67" s="40">
        <f>G34</f>
        <v>1.4999999999999999E-2</v>
      </c>
      <c r="H67" s="38" t="str">
        <f>H10</f>
        <v>Markup</v>
      </c>
      <c r="I67" s="37">
        <f>I34</f>
        <v>90.560196634334673</v>
      </c>
      <c r="J67" s="37">
        <f>ROUND(N67/K67,4)</f>
        <v>-8.5000000000000006E-3</v>
      </c>
      <c r="K67" s="34">
        <v>34059131.466499999</v>
      </c>
      <c r="L67" s="34">
        <v>480</v>
      </c>
      <c r="M67" s="34">
        <f>M34</f>
        <v>41667</v>
      </c>
      <c r="N67" s="16">
        <f>L67*M67*(I67-F67)%</f>
        <v>-287962.97681845044</v>
      </c>
    </row>
    <row r="68" spans="1:14" s="7" customFormat="1" ht="15.6" hidden="1" customHeight="1" x14ac:dyDescent="0.3">
      <c r="A68" s="15">
        <v>6</v>
      </c>
      <c r="B68" s="14" t="s">
        <v>0</v>
      </c>
      <c r="C68" s="13">
        <f>$C$2</f>
        <v>44529</v>
      </c>
      <c r="D68" s="17">
        <v>43160</v>
      </c>
      <c r="E68" s="17">
        <v>44986</v>
      </c>
      <c r="F68" s="10">
        <f>F12</f>
        <v>99.986662182950553</v>
      </c>
      <c r="G68" s="11">
        <f>G12</f>
        <v>1E-3</v>
      </c>
      <c r="H68" s="10" t="str">
        <f>H12</f>
        <v>Markup</v>
      </c>
      <c r="I68" s="10">
        <f>I12</f>
        <v>99.783800535158235</v>
      </c>
      <c r="J68" s="35">
        <f>ROUND(N68/K68,4)</f>
        <v>-2.3E-3</v>
      </c>
      <c r="K68" s="36">
        <v>22019796.251699999</v>
      </c>
      <c r="L68" s="34">
        <v>250</v>
      </c>
      <c r="M68" s="34">
        <v>100000</v>
      </c>
      <c r="N68" s="16">
        <f>L68*M68*(I68-F68)%</f>
        <v>-50715.411948079498</v>
      </c>
    </row>
    <row r="69" spans="1:14" s="7" customFormat="1" ht="15.6" hidden="1" customHeight="1" x14ac:dyDescent="0.3">
      <c r="A69" s="15">
        <v>2</v>
      </c>
      <c r="B69" s="14" t="s">
        <v>19</v>
      </c>
      <c r="C69" s="13">
        <f>$C$2</f>
        <v>44529</v>
      </c>
      <c r="D69" s="17">
        <v>42419</v>
      </c>
      <c r="E69" s="17">
        <v>46072</v>
      </c>
      <c r="F69" s="10">
        <f>F54</f>
        <v>96.321689848909429</v>
      </c>
      <c r="G69" s="40">
        <f>G54</f>
        <v>-1.5E-3</v>
      </c>
      <c r="H69" s="41" t="str">
        <f>H54</f>
        <v>Markdown</v>
      </c>
      <c r="I69" s="10">
        <f>I54</f>
        <v>96.911010470544085</v>
      </c>
      <c r="J69" s="35">
        <f>ROUND(N69/K69,4)</f>
        <v>6.4000000000000003E-3</v>
      </c>
      <c r="K69" s="34">
        <v>46240802.100500003</v>
      </c>
      <c r="L69" s="34">
        <v>500</v>
      </c>
      <c r="M69" s="34">
        <f>M43</f>
        <v>99820</v>
      </c>
      <c r="N69" s="16">
        <f>L69*M69*(I69-F69)%</f>
        <v>294129.92225785658</v>
      </c>
    </row>
    <row r="70" spans="1:14" ht="15.6" hidden="1" customHeight="1" x14ac:dyDescent="0.3">
      <c r="A70" s="15">
        <v>2</v>
      </c>
      <c r="B70" s="14" t="s">
        <v>21</v>
      </c>
      <c r="C70" s="13" t="e">
        <f>#REF!</f>
        <v>#REF!</v>
      </c>
      <c r="D70" s="13" t="e">
        <f>#REF!</f>
        <v>#REF!</v>
      </c>
      <c r="E70" s="13" t="e">
        <f>#REF!</f>
        <v>#REF!</v>
      </c>
      <c r="F70" s="38" t="e">
        <f>#REF!</f>
        <v>#REF!</v>
      </c>
      <c r="G70" s="40" t="e">
        <f>#REF!</f>
        <v>#REF!</v>
      </c>
      <c r="H70" s="39" t="e">
        <f>#REF!</f>
        <v>#REF!</v>
      </c>
      <c r="I70" s="38" t="e">
        <f>#REF!</f>
        <v>#REF!</v>
      </c>
      <c r="J70" s="35" t="e">
        <f>ROUND(N70/K70,4)</f>
        <v>#REF!</v>
      </c>
      <c r="K70" s="36">
        <v>36518289.285400003</v>
      </c>
      <c r="L70" s="34">
        <v>2000</v>
      </c>
      <c r="M70" s="34" t="e">
        <f>#REF!</f>
        <v>#REF!</v>
      </c>
      <c r="N70" s="16" t="e">
        <f>L70*M70*(I70-F70)%</f>
        <v>#REF!</v>
      </c>
    </row>
    <row r="71" spans="1:14" s="7" customFormat="1" ht="15.6" hidden="1" customHeight="1" x14ac:dyDescent="0.3">
      <c r="A71" s="15">
        <v>3</v>
      </c>
      <c r="B71" s="14" t="s">
        <v>0</v>
      </c>
      <c r="C71" s="13">
        <f>$C$2</f>
        <v>44529</v>
      </c>
      <c r="D71" s="13">
        <f>D12</f>
        <v>43160</v>
      </c>
      <c r="E71" s="13">
        <f>E12</f>
        <v>44986</v>
      </c>
      <c r="F71" s="10">
        <f>F12</f>
        <v>99.986662182950553</v>
      </c>
      <c r="G71" s="11">
        <f>G12</f>
        <v>1E-3</v>
      </c>
      <c r="H71" s="10" t="str">
        <f>H12</f>
        <v>Markup</v>
      </c>
      <c r="I71" s="10">
        <f>I12</f>
        <v>99.783800535158235</v>
      </c>
      <c r="J71" s="10">
        <f>J12</f>
        <v>-5.4000000000000003E-3</v>
      </c>
      <c r="K71" s="36">
        <v>36518289.285400003</v>
      </c>
      <c r="L71" s="9">
        <v>1000</v>
      </c>
      <c r="M71" s="9">
        <f>M12</f>
        <v>100000</v>
      </c>
      <c r="N71" s="8">
        <f>N12</f>
        <v>-202861.64779231799</v>
      </c>
    </row>
    <row r="72" spans="1:14" s="7" customFormat="1" ht="15.6" hidden="1" customHeight="1" x14ac:dyDescent="0.3">
      <c r="A72" s="15">
        <v>3</v>
      </c>
      <c r="B72" s="14" t="s">
        <v>20</v>
      </c>
      <c r="C72" s="13">
        <f>$C$2</f>
        <v>44529</v>
      </c>
      <c r="D72" s="17">
        <v>43055</v>
      </c>
      <c r="E72" s="17">
        <v>44881</v>
      </c>
      <c r="F72" s="10">
        <f>F9</f>
        <v>100.44776167726479</v>
      </c>
      <c r="G72" s="18">
        <f>G9</f>
        <v>1.4999999999999999E-2</v>
      </c>
      <c r="H72" s="10" t="str">
        <f>H9</f>
        <v>Markup</v>
      </c>
      <c r="I72" s="10">
        <f>I9</f>
        <v>98.790994556287316</v>
      </c>
      <c r="J72" s="35">
        <f>ROUND(N72/K72,4)</f>
        <v>-1.4E-3</v>
      </c>
      <c r="K72" s="34">
        <v>27471837.1897</v>
      </c>
      <c r="L72" s="34">
        <v>1000</v>
      </c>
      <c r="M72" s="34">
        <f>M9</f>
        <v>2250</v>
      </c>
      <c r="N72" s="16">
        <f>L72*M72*(I72-F72)%</f>
        <v>-37277.260221993238</v>
      </c>
    </row>
    <row r="73" spans="1:14" s="7" customFormat="1" ht="15.6" hidden="1" customHeight="1" x14ac:dyDescent="0.3">
      <c r="A73" s="15">
        <v>4</v>
      </c>
      <c r="B73" s="14" t="s">
        <v>19</v>
      </c>
      <c r="C73" s="13">
        <f>$C$2</f>
        <v>44529</v>
      </c>
      <c r="D73" s="17">
        <f>D54</f>
        <v>42419</v>
      </c>
      <c r="E73" s="17">
        <f>E54</f>
        <v>46072</v>
      </c>
      <c r="F73" s="10">
        <f>F54</f>
        <v>96.321689848909429</v>
      </c>
      <c r="G73" s="18">
        <f>G54</f>
        <v>-1.5E-3</v>
      </c>
      <c r="H73" s="17" t="str">
        <f>H54</f>
        <v>Markdown</v>
      </c>
      <c r="I73" s="37">
        <f>I54</f>
        <v>96.911010470544085</v>
      </c>
      <c r="J73" s="35">
        <f>ROUND(N73/K73,4)</f>
        <v>8.5000000000000006E-3</v>
      </c>
      <c r="K73" s="34">
        <v>34405774.509999998</v>
      </c>
      <c r="L73" s="34">
        <v>500</v>
      </c>
      <c r="M73" s="34">
        <f>M54</f>
        <v>99820</v>
      </c>
      <c r="N73" s="16">
        <f>L73*M73*(I73-F73)%</f>
        <v>294129.92225785658</v>
      </c>
    </row>
    <row r="74" spans="1:14" s="7" customFormat="1" ht="15.6" hidden="1" customHeight="1" x14ac:dyDescent="0.3">
      <c r="A74" s="15">
        <v>4</v>
      </c>
      <c r="B74" s="14" t="s">
        <v>18</v>
      </c>
      <c r="C74" s="13">
        <f>C73</f>
        <v>44529</v>
      </c>
      <c r="D74" s="17">
        <f>D62</f>
        <v>43839</v>
      </c>
      <c r="E74" s="17">
        <f>E62</f>
        <v>47492</v>
      </c>
      <c r="F74" s="35">
        <f>F62</f>
        <v>100.15263972144623</v>
      </c>
      <c r="G74" s="11">
        <f>G62</f>
        <v>-1.5E-3</v>
      </c>
      <c r="H74" s="10" t="e">
        <f>#REF!</f>
        <v>#REF!</v>
      </c>
      <c r="I74" s="35">
        <f>I62</f>
        <v>100.59486125493441</v>
      </c>
      <c r="J74" s="35">
        <f>ROUND(N74/K74,4)</f>
        <v>1.2800000000000001E-2</v>
      </c>
      <c r="K74" s="36">
        <v>34460129.815899998</v>
      </c>
      <c r="L74" s="34">
        <v>100</v>
      </c>
      <c r="M74" s="34">
        <f>M62</f>
        <v>1000000</v>
      </c>
      <c r="N74" s="16">
        <f>L74*M74*(I74-F74)%</f>
        <v>442221.53348817985</v>
      </c>
    </row>
    <row r="75" spans="1:14" s="7" customFormat="1" ht="15.6" hidden="1" customHeight="1" x14ac:dyDescent="0.3">
      <c r="A75" s="15">
        <v>6</v>
      </c>
      <c r="B75" s="14" t="s">
        <v>18</v>
      </c>
      <c r="C75" s="13">
        <f>C74</f>
        <v>44529</v>
      </c>
      <c r="D75" s="17">
        <f>D52</f>
        <v>42727</v>
      </c>
      <c r="E75" s="17">
        <f>E52</f>
        <v>46379</v>
      </c>
      <c r="F75" s="35">
        <f>F35</f>
        <v>99.595304073382522</v>
      </c>
      <c r="G75" s="11">
        <f>G62</f>
        <v>-1.5E-3</v>
      </c>
      <c r="H75" s="10" t="str">
        <f>H52</f>
        <v>Markup</v>
      </c>
      <c r="I75" s="35">
        <f>I35</f>
        <v>100.59486125493441</v>
      </c>
      <c r="J75" s="35">
        <f>ROUND(N75/K75,4)</f>
        <v>2.93E-2</v>
      </c>
      <c r="K75" s="34">
        <v>34059131.466499999</v>
      </c>
      <c r="L75" s="34">
        <v>100</v>
      </c>
      <c r="M75" s="34">
        <f>M55</f>
        <v>1000000</v>
      </c>
      <c r="N75" s="16">
        <f>L75*M75*(I75-F75)%</f>
        <v>999557.18155189289</v>
      </c>
    </row>
    <row r="76" spans="1:14" s="7" customFormat="1" hidden="1" x14ac:dyDescent="0.3">
      <c r="A76" s="33"/>
      <c r="B76" s="32"/>
      <c r="C76" s="31"/>
      <c r="D76" s="30"/>
      <c r="E76" s="30"/>
      <c r="F76" s="27"/>
      <c r="G76" s="29"/>
      <c r="H76" s="28"/>
      <c r="I76" s="27"/>
      <c r="J76" s="26"/>
      <c r="K76" s="25"/>
      <c r="L76" s="25"/>
      <c r="M76" s="25"/>
      <c r="N76" s="24"/>
    </row>
    <row r="77" spans="1:14" hidden="1" x14ac:dyDescent="0.3">
      <c r="A77" s="23" t="s">
        <v>17</v>
      </c>
    </row>
    <row r="78" spans="1:14" ht="46.8" hidden="1" x14ac:dyDescent="0.3">
      <c r="A78" s="21" t="s">
        <v>16</v>
      </c>
      <c r="B78" s="21" t="s">
        <v>15</v>
      </c>
      <c r="C78" s="21" t="s">
        <v>14</v>
      </c>
      <c r="D78" s="21" t="s">
        <v>13</v>
      </c>
      <c r="E78" s="21" t="s">
        <v>12</v>
      </c>
      <c r="F78" s="21" t="s">
        <v>11</v>
      </c>
      <c r="G78" s="22" t="s">
        <v>10</v>
      </c>
      <c r="H78" s="21" t="s">
        <v>9</v>
      </c>
      <c r="I78" s="21" t="s">
        <v>8</v>
      </c>
      <c r="J78" s="21" t="s">
        <v>7</v>
      </c>
      <c r="K78" s="20" t="s">
        <v>6</v>
      </c>
      <c r="L78" s="20" t="s">
        <v>5</v>
      </c>
      <c r="M78" s="20" t="s">
        <v>4</v>
      </c>
      <c r="N78" s="19" t="s">
        <v>3</v>
      </c>
    </row>
    <row r="79" spans="1:14" s="7" customFormat="1" hidden="1" x14ac:dyDescent="0.3">
      <c r="A79" s="15">
        <v>1</v>
      </c>
      <c r="B79" s="14" t="s">
        <v>2</v>
      </c>
      <c r="C79" s="13">
        <f>$C$2</f>
        <v>44529</v>
      </c>
      <c r="D79" s="17">
        <f>D13</f>
        <v>42727</v>
      </c>
      <c r="E79" s="17">
        <f>E13</f>
        <v>46379</v>
      </c>
      <c r="F79" s="10">
        <f>F13</f>
        <v>100</v>
      </c>
      <c r="G79" s="11">
        <f>G13</f>
        <v>7.4999999999999997E-3</v>
      </c>
      <c r="H79" s="17" t="str">
        <f>H13</f>
        <v>Markup</v>
      </c>
      <c r="I79" s="10">
        <f>I13</f>
        <v>96.942099999999996</v>
      </c>
      <c r="J79" s="10">
        <f>J8</f>
        <v>-6.6E-3</v>
      </c>
      <c r="K79" s="9">
        <v>2099821.9742000001</v>
      </c>
      <c r="L79" s="9">
        <v>250</v>
      </c>
      <c r="M79" s="9">
        <f>M13</f>
        <v>99840</v>
      </c>
      <c r="N79" s="16">
        <f>L79*M79*(I79-F79)%</f>
        <v>-763251.8400000009</v>
      </c>
    </row>
    <row r="80" spans="1:14" s="7" customFormat="1" hidden="1" x14ac:dyDescent="0.3">
      <c r="A80" s="15">
        <v>1</v>
      </c>
      <c r="B80" s="14" t="s">
        <v>2</v>
      </c>
      <c r="C80" s="13">
        <f>$C$2</f>
        <v>44529</v>
      </c>
      <c r="D80" s="17">
        <f>D13</f>
        <v>42727</v>
      </c>
      <c r="E80" s="17">
        <f>E13</f>
        <v>46379</v>
      </c>
      <c r="F80" s="10">
        <f>F13</f>
        <v>100</v>
      </c>
      <c r="G80" s="11">
        <f>G13</f>
        <v>7.4999999999999997E-3</v>
      </c>
      <c r="H80" s="18" t="str">
        <f>H13</f>
        <v>Markup</v>
      </c>
      <c r="I80" s="10">
        <f>I13</f>
        <v>96.942099999999996</v>
      </c>
      <c r="J80" s="10">
        <f>J12</f>
        <v>-5.4000000000000003E-3</v>
      </c>
      <c r="K80" s="9">
        <v>2563299.9010999999</v>
      </c>
      <c r="L80" s="9">
        <v>250</v>
      </c>
      <c r="M80" s="9">
        <f>M52</f>
        <v>99840</v>
      </c>
      <c r="N80" s="16">
        <f>L80*M80*(I80-F80)%</f>
        <v>-763251.8400000009</v>
      </c>
    </row>
    <row r="81" spans="1:14" s="7" customFormat="1" hidden="1" x14ac:dyDescent="0.3">
      <c r="A81" s="15">
        <v>1</v>
      </c>
      <c r="B81" s="14" t="s">
        <v>1</v>
      </c>
      <c r="C81" s="13">
        <f>$C$2</f>
        <v>44529</v>
      </c>
      <c r="D81" s="17" t="e">
        <f>#REF!</f>
        <v>#REF!</v>
      </c>
      <c r="E81" s="17" t="e">
        <f>#REF!</f>
        <v>#REF!</v>
      </c>
      <c r="F81" s="10" t="e">
        <f>#REF!</f>
        <v>#REF!</v>
      </c>
      <c r="G81" s="11" t="e">
        <f>#REF!</f>
        <v>#REF!</v>
      </c>
      <c r="H81" s="17" t="e">
        <f>#REF!</f>
        <v>#REF!</v>
      </c>
      <c r="I81" s="10" t="e">
        <f>#REF!</f>
        <v>#REF!</v>
      </c>
      <c r="J81" s="10">
        <f>J13</f>
        <v>-0.1009</v>
      </c>
      <c r="K81" s="9">
        <v>1753406.4038</v>
      </c>
      <c r="L81" s="9">
        <v>4000</v>
      </c>
      <c r="M81" s="9" t="e">
        <f>#REF!</f>
        <v>#REF!</v>
      </c>
      <c r="N81" s="16" t="e">
        <f>L81*M81*(I81-F81)%</f>
        <v>#REF!</v>
      </c>
    </row>
    <row r="82" spans="1:14" s="7" customFormat="1" ht="15.6" hidden="1" customHeight="1" x14ac:dyDescent="0.3">
      <c r="A82" s="15">
        <v>2</v>
      </c>
      <c r="B82" s="14" t="s">
        <v>0</v>
      </c>
      <c r="C82" s="13">
        <f>$C$2</f>
        <v>44529</v>
      </c>
      <c r="D82" s="13">
        <f>D71</f>
        <v>43160</v>
      </c>
      <c r="E82" s="13">
        <f>E71</f>
        <v>44986</v>
      </c>
      <c r="F82" s="12">
        <f>F71</f>
        <v>99.986662182950553</v>
      </c>
      <c r="G82" s="11">
        <f>G71</f>
        <v>1E-3</v>
      </c>
      <c r="H82" s="10" t="e">
        <f>#REF!</f>
        <v>#REF!</v>
      </c>
      <c r="I82" s="10">
        <f>I71</f>
        <v>99.783800535158235</v>
      </c>
      <c r="J82" s="10" t="e">
        <f>#REF!</f>
        <v>#REF!</v>
      </c>
      <c r="K82" s="9">
        <v>2563265.4972999999</v>
      </c>
      <c r="L82" s="9">
        <v>4000</v>
      </c>
      <c r="M82" s="9">
        <f>M71</f>
        <v>100000</v>
      </c>
      <c r="N82" s="8" t="e">
        <f>#REF!</f>
        <v>#REF!</v>
      </c>
    </row>
    <row r="83" spans="1:14" hidden="1" x14ac:dyDescent="0.3"/>
    <row r="84" spans="1:14" hidden="1" x14ac:dyDescent="0.3"/>
    <row r="85" spans="1:14" hidden="1" x14ac:dyDescent="0.3"/>
    <row r="86" spans="1:14" hidden="1" x14ac:dyDescent="0.3"/>
    <row r="87" spans="1:14" hidden="1" x14ac:dyDescent="0.3"/>
    <row r="88" spans="1:14" hidden="1" x14ac:dyDescent="0.3"/>
    <row r="89" spans="1:14" s="6" customFormat="1" x14ac:dyDescent="0.3">
      <c r="A89" s="2"/>
      <c r="B89" s="2"/>
      <c r="C89" s="2"/>
      <c r="D89" s="2"/>
      <c r="E89" s="2"/>
      <c r="F89" s="4"/>
      <c r="G89" s="5"/>
      <c r="H89" s="4"/>
      <c r="I89" s="4"/>
      <c r="J89" s="2"/>
      <c r="K89" s="3"/>
      <c r="L89" s="3"/>
      <c r="M89" s="3"/>
      <c r="N89" s="2"/>
    </row>
  </sheetData>
  <pageMargins left="0.72" right="0.17" top="1.0900000000000001" bottom="1" header="0.5" footer="0.5"/>
  <pageSetup scale="4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0"/>
  <sheetViews>
    <sheetView showGridLines="0" view="pageBreakPreview" zoomScale="70" zoomScaleNormal="70" zoomScaleSheetLayoutView="70" zoomScalePageLayoutView="70" workbookViewId="0">
      <selection activeCell="G93" sqref="G93"/>
    </sheetView>
  </sheetViews>
  <sheetFormatPr defaultColWidth="9.109375" defaultRowHeight="15.6" x14ac:dyDescent="0.3"/>
  <cols>
    <col min="1" max="1" width="8" style="2" customWidth="1"/>
    <col min="2" max="2" width="64" style="2" bestFit="1" customWidth="1"/>
    <col min="3" max="3" width="17.6640625" style="2" customWidth="1"/>
    <col min="4" max="4" width="15.5546875" style="2" bestFit="1" customWidth="1"/>
    <col min="5" max="5" width="16.44140625" style="2" customWidth="1"/>
    <col min="6" max="6" width="14.44140625" style="4" customWidth="1"/>
    <col min="7" max="7" width="19.5546875" style="5" customWidth="1"/>
    <col min="8" max="8" width="16.6640625" style="4" customWidth="1"/>
    <col min="9" max="9" width="20.5546875" style="4" customWidth="1"/>
    <col min="10" max="10" width="12.88671875" style="2" customWidth="1"/>
    <col min="11" max="11" width="34" style="3" customWidth="1"/>
    <col min="12" max="12" width="15.44140625" style="3" bestFit="1" customWidth="1"/>
    <col min="13" max="13" width="18.6640625" style="3" bestFit="1" customWidth="1"/>
    <col min="14" max="14" width="19.6640625" style="81" customWidth="1"/>
    <col min="15" max="16384" width="9.109375" style="1"/>
  </cols>
  <sheetData>
    <row r="1" spans="1:14" x14ac:dyDescent="0.3">
      <c r="A1" s="79" t="s">
        <v>42</v>
      </c>
      <c r="C1" s="79"/>
    </row>
    <row r="2" spans="1:14" x14ac:dyDescent="0.3">
      <c r="A2" s="79" t="s">
        <v>41</v>
      </c>
      <c r="C2" s="80">
        <v>44543</v>
      </c>
      <c r="F2" s="78"/>
      <c r="I2" s="78"/>
    </row>
    <row r="3" spans="1:14" x14ac:dyDescent="0.3">
      <c r="A3" s="79"/>
      <c r="C3" s="79"/>
      <c r="F3" s="78"/>
    </row>
    <row r="5" spans="1:14" x14ac:dyDescent="0.3">
      <c r="A5" s="23" t="s">
        <v>40</v>
      </c>
    </row>
    <row r="6" spans="1:14" ht="46.8" x14ac:dyDescent="0.3">
      <c r="A6" s="21" t="s">
        <v>16</v>
      </c>
      <c r="B6" s="21" t="s">
        <v>15</v>
      </c>
      <c r="C6" s="21" t="s">
        <v>14</v>
      </c>
      <c r="D6" s="21" t="s">
        <v>13</v>
      </c>
      <c r="E6" s="21" t="s">
        <v>12</v>
      </c>
      <c r="F6" s="21" t="s">
        <v>11</v>
      </c>
      <c r="G6" s="22" t="s">
        <v>10</v>
      </c>
      <c r="H6" s="21" t="s">
        <v>9</v>
      </c>
      <c r="I6" s="21" t="s">
        <v>8</v>
      </c>
      <c r="J6" s="21" t="s">
        <v>7</v>
      </c>
      <c r="K6" s="20" t="s">
        <v>6</v>
      </c>
      <c r="L6" s="20" t="s">
        <v>5</v>
      </c>
      <c r="M6" s="20" t="s">
        <v>4</v>
      </c>
      <c r="N6" s="85" t="s">
        <v>3</v>
      </c>
    </row>
    <row r="7" spans="1:14" s="7" customFormat="1" ht="15.6" hidden="1" customHeight="1" x14ac:dyDescent="0.3">
      <c r="A7" s="15">
        <v>1</v>
      </c>
      <c r="B7" s="14" t="s">
        <v>24</v>
      </c>
      <c r="C7" s="13">
        <f>$C$2</f>
        <v>44543</v>
      </c>
      <c r="D7" s="17">
        <v>42446</v>
      </c>
      <c r="E7" s="17">
        <v>46098</v>
      </c>
      <c r="F7" s="10">
        <v>90.346136978840605</v>
      </c>
      <c r="G7" s="40">
        <v>-1.5E-3</v>
      </c>
      <c r="H7" s="41" t="s">
        <v>33</v>
      </c>
      <c r="I7" s="10">
        <v>90.893496104903164</v>
      </c>
      <c r="J7" s="35">
        <f>ROUND(N7/K7,4)</f>
        <v>8.0000000000000002E-3</v>
      </c>
      <c r="K7" s="36">
        <v>35983606.870399997</v>
      </c>
      <c r="L7" s="34">
        <v>10480</v>
      </c>
      <c r="M7" s="34">
        <v>4991</v>
      </c>
      <c r="N7" s="34">
        <f>L7*M7*(I7-F7)%</f>
        <v>286299.91292907903</v>
      </c>
    </row>
    <row r="8" spans="1:14" s="7" customFormat="1" ht="15.6" customHeight="1" x14ac:dyDescent="0.3">
      <c r="A8" s="15">
        <v>1</v>
      </c>
      <c r="B8" s="14" t="s">
        <v>1</v>
      </c>
      <c r="C8" s="13">
        <f>$C$2</f>
        <v>44543</v>
      </c>
      <c r="D8" s="17">
        <v>43165</v>
      </c>
      <c r="E8" s="17">
        <v>44991</v>
      </c>
      <c r="F8" s="10">
        <v>101.27079999999999</v>
      </c>
      <c r="G8" s="39">
        <v>1.4999999999999999E-2</v>
      </c>
      <c r="H8" s="41" t="s">
        <v>27</v>
      </c>
      <c r="I8" s="10">
        <v>99.922600000000003</v>
      </c>
      <c r="J8" s="35">
        <f>ROUND(N8/K8,4)</f>
        <v>-2.1299999999999999E-2</v>
      </c>
      <c r="K8" s="54">
        <v>38028547.083300002</v>
      </c>
      <c r="L8" s="34">
        <v>18000</v>
      </c>
      <c r="M8" s="34">
        <v>3333</v>
      </c>
      <c r="N8" s="34">
        <f>L8*M8*(I8-F8)%</f>
        <v>-808839.10799999489</v>
      </c>
    </row>
    <row r="9" spans="1:14" s="7" customFormat="1" ht="15.6" hidden="1" customHeight="1" x14ac:dyDescent="0.3">
      <c r="A9" s="15">
        <v>2</v>
      </c>
      <c r="B9" s="14" t="s">
        <v>28</v>
      </c>
      <c r="C9" s="13">
        <f>$C$2</f>
        <v>44543</v>
      </c>
      <c r="D9" s="17">
        <v>42934</v>
      </c>
      <c r="E9" s="17">
        <v>44760</v>
      </c>
      <c r="F9" s="10">
        <v>100.44776167726479</v>
      </c>
      <c r="G9" s="39">
        <v>1.4999999999999999E-2</v>
      </c>
      <c r="H9" s="41" t="s">
        <v>27</v>
      </c>
      <c r="I9" s="10">
        <v>98.790994556287316</v>
      </c>
      <c r="J9" s="35">
        <f>ROUND(N9/K9,4)</f>
        <v>-9.7000000000000003E-3</v>
      </c>
      <c r="K9" s="54">
        <v>38356707.575800002</v>
      </c>
      <c r="L9" s="34">
        <v>10000</v>
      </c>
      <c r="M9" s="34">
        <v>2250</v>
      </c>
      <c r="N9" s="34">
        <f>L9*M9*(I9-F9)%</f>
        <v>-372772.60221993242</v>
      </c>
    </row>
    <row r="10" spans="1:14" s="7" customFormat="1" ht="15.6" hidden="1" customHeight="1" x14ac:dyDescent="0.3">
      <c r="A10" s="15">
        <v>1</v>
      </c>
      <c r="B10" s="14" t="s">
        <v>22</v>
      </c>
      <c r="C10" s="13">
        <f>$C$2</f>
        <v>44543</v>
      </c>
      <c r="D10" s="17">
        <v>42768</v>
      </c>
      <c r="E10" s="17">
        <v>44959</v>
      </c>
      <c r="F10" s="35">
        <v>92</v>
      </c>
      <c r="G10" s="39">
        <v>1.4999999999999999E-2</v>
      </c>
      <c r="H10" s="41" t="s">
        <v>27</v>
      </c>
      <c r="I10" s="35">
        <v>90.560196634334673</v>
      </c>
      <c r="J10" s="35">
        <f>ROUND(N10/K10,4)</f>
        <v>-7.7999999999999996E-3</v>
      </c>
      <c r="K10" s="36">
        <v>38570342.895599999</v>
      </c>
      <c r="L10" s="34">
        <v>500</v>
      </c>
      <c r="M10" s="34">
        <v>41667</v>
      </c>
      <c r="N10" s="34">
        <f>L10*M10*(I10-F10)%</f>
        <v>-299961.43418588588</v>
      </c>
    </row>
    <row r="11" spans="1:14" s="7" customFormat="1" ht="15.75" customHeight="1" x14ac:dyDescent="0.3">
      <c r="A11" s="15">
        <v>2</v>
      </c>
      <c r="B11" s="14" t="s">
        <v>34</v>
      </c>
      <c r="C11" s="13">
        <f>$C$2</f>
        <v>44543</v>
      </c>
      <c r="D11" s="17">
        <v>43907</v>
      </c>
      <c r="E11" s="17">
        <v>47559</v>
      </c>
      <c r="F11" s="10">
        <v>114.129</v>
      </c>
      <c r="G11" s="39">
        <v>1.4999999999999999E-2</v>
      </c>
      <c r="H11" s="41" t="s">
        <v>27</v>
      </c>
      <c r="I11" s="10">
        <v>105.55459999999999</v>
      </c>
      <c r="J11" s="35">
        <f>ROUND(N11/K11,4)</f>
        <v>-0.11269999999999999</v>
      </c>
      <c r="K11" s="36">
        <f>+K8</f>
        <v>38028547.083300002</v>
      </c>
      <c r="L11" s="34">
        <v>50</v>
      </c>
      <c r="M11" s="34">
        <v>1000000</v>
      </c>
      <c r="N11" s="34">
        <f>L11*M11*(I11-F11)%</f>
        <v>-4287200.0000000056</v>
      </c>
    </row>
    <row r="12" spans="1:14" s="7" customFormat="1" ht="15.6" hidden="1" customHeight="1" x14ac:dyDescent="0.3">
      <c r="A12" s="15">
        <v>5</v>
      </c>
      <c r="B12" s="14" t="s">
        <v>0</v>
      </c>
      <c r="C12" s="13">
        <f>$C$2</f>
        <v>44543</v>
      </c>
      <c r="D12" s="17">
        <v>43160</v>
      </c>
      <c r="E12" s="17">
        <v>44986</v>
      </c>
      <c r="F12" s="10">
        <v>99.986662182950553</v>
      </c>
      <c r="G12" s="39">
        <v>1E-3</v>
      </c>
      <c r="H12" s="41" t="s">
        <v>27</v>
      </c>
      <c r="I12" s="10">
        <v>99.783800535158235</v>
      </c>
      <c r="J12" s="35">
        <f>ROUND(N12/K12,4)</f>
        <v>-5.4000000000000003E-3</v>
      </c>
      <c r="K12" s="36">
        <v>37716058.631999999</v>
      </c>
      <c r="L12" s="34">
        <v>1000</v>
      </c>
      <c r="M12" s="34">
        <v>100000</v>
      </c>
      <c r="N12" s="34">
        <f>L12*M12*(I12-F12)%</f>
        <v>-202861.64779231799</v>
      </c>
    </row>
    <row r="13" spans="1:14" s="7" customFormat="1" ht="15.6" hidden="1" customHeight="1" x14ac:dyDescent="0.3">
      <c r="A13" s="15">
        <v>3</v>
      </c>
      <c r="B13" s="14" t="s">
        <v>2</v>
      </c>
      <c r="C13" s="13">
        <f>$C$2</f>
        <v>44543</v>
      </c>
      <c r="D13" s="17">
        <v>42727</v>
      </c>
      <c r="E13" s="17">
        <v>46379</v>
      </c>
      <c r="F13" s="10">
        <v>100</v>
      </c>
      <c r="G13" s="39">
        <v>7.4999999999999997E-3</v>
      </c>
      <c r="H13" s="41" t="s">
        <v>27</v>
      </c>
      <c r="I13" s="10">
        <v>96.942099999999996</v>
      </c>
      <c r="J13" s="35">
        <f>ROUND(N13/K13,4)</f>
        <v>-0.1009</v>
      </c>
      <c r="K13" s="54">
        <v>36323139.914499998</v>
      </c>
      <c r="L13" s="34">
        <v>1200</v>
      </c>
      <c r="M13" s="34">
        <v>99840</v>
      </c>
      <c r="N13" s="34">
        <f>L13*M13*(I13-F13)%</f>
        <v>-3663608.8320000046</v>
      </c>
    </row>
    <row r="14" spans="1:14" s="7" customFormat="1" ht="15.6" hidden="1" customHeight="1" x14ac:dyDescent="0.3">
      <c r="A14" s="77">
        <v>2</v>
      </c>
      <c r="B14" s="76" t="s">
        <v>19</v>
      </c>
      <c r="C14" s="75">
        <f>$C$2</f>
        <v>44543</v>
      </c>
      <c r="D14" s="74">
        <v>42419</v>
      </c>
      <c r="E14" s="74">
        <v>46072</v>
      </c>
      <c r="F14" s="71">
        <v>96.321689848909429</v>
      </c>
      <c r="G14" s="73">
        <v>-1.5E-3</v>
      </c>
      <c r="H14" s="72" t="s">
        <v>33</v>
      </c>
      <c r="I14" s="71">
        <v>96.911010470544085</v>
      </c>
      <c r="J14" s="70">
        <f>ROUND(N14/K14,4)</f>
        <v>6.8999999999999999E-3</v>
      </c>
      <c r="K14" s="69">
        <v>35983606.870399997</v>
      </c>
      <c r="L14" s="69">
        <v>425</v>
      </c>
      <c r="M14" s="69">
        <v>99820</v>
      </c>
      <c r="N14" s="89">
        <f>L14*M14*(I14-F14)%</f>
        <v>250010.43391917812</v>
      </c>
    </row>
    <row r="15" spans="1:14" s="7" customFormat="1" ht="15.6" hidden="1" customHeight="1" x14ac:dyDescent="0.3">
      <c r="A15" s="15">
        <v>3</v>
      </c>
      <c r="B15" s="14" t="s">
        <v>32</v>
      </c>
      <c r="C15" s="13">
        <f>$C$2</f>
        <v>44543</v>
      </c>
      <c r="D15" s="17">
        <v>44256</v>
      </c>
      <c r="E15" s="17">
        <v>47908</v>
      </c>
      <c r="F15" s="10">
        <v>104.4074</v>
      </c>
      <c r="G15" s="39">
        <v>6.4999999999999997E-3</v>
      </c>
      <c r="H15" s="41" t="s">
        <v>27</v>
      </c>
      <c r="I15" s="10">
        <v>100.36065387766988</v>
      </c>
      <c r="J15" s="35">
        <f>ROUND(N15/K15,4)</f>
        <v>-0.19409999999999999</v>
      </c>
      <c r="K15" s="36">
        <v>38570342.895599999</v>
      </c>
      <c r="L15" s="34">
        <v>1850</v>
      </c>
      <c r="M15" s="34">
        <v>99980</v>
      </c>
      <c r="N15" s="34">
        <f>L15*M15*(I15-F15)%</f>
        <v>-7484983.0302454596</v>
      </c>
    </row>
    <row r="16" spans="1:14" x14ac:dyDescent="0.3">
      <c r="A16" s="1"/>
      <c r="B16" s="1"/>
      <c r="C16" s="1"/>
      <c r="D16" s="1"/>
      <c r="E16" s="1"/>
      <c r="F16" s="65"/>
      <c r="G16" s="66"/>
      <c r="H16" s="65"/>
      <c r="I16" s="67"/>
      <c r="J16" s="1"/>
      <c r="K16" s="6"/>
      <c r="L16" s="6"/>
      <c r="M16" s="6"/>
      <c r="N16" s="88"/>
    </row>
    <row r="17" spans="1:14" hidden="1" x14ac:dyDescent="0.3">
      <c r="A17" s="61" t="s">
        <v>39</v>
      </c>
      <c r="B17" s="1"/>
      <c r="C17" s="1"/>
      <c r="D17" s="1"/>
      <c r="E17" s="1"/>
      <c r="F17" s="65"/>
      <c r="G17" s="66"/>
      <c r="H17" s="65"/>
      <c r="I17" s="65"/>
      <c r="J17" s="1"/>
      <c r="K17" s="6"/>
      <c r="L17" s="6"/>
      <c r="M17" s="6"/>
      <c r="N17" s="88"/>
    </row>
    <row r="18" spans="1:14" ht="46.8" hidden="1" x14ac:dyDescent="0.3">
      <c r="A18" s="62" t="s">
        <v>16</v>
      </c>
      <c r="B18" s="62" t="s">
        <v>15</v>
      </c>
      <c r="C18" s="62" t="s">
        <v>14</v>
      </c>
      <c r="D18" s="62" t="s">
        <v>13</v>
      </c>
      <c r="E18" s="62" t="s">
        <v>12</v>
      </c>
      <c r="F18" s="62" t="s">
        <v>11</v>
      </c>
      <c r="G18" s="64" t="s">
        <v>10</v>
      </c>
      <c r="H18" s="62" t="s">
        <v>9</v>
      </c>
      <c r="I18" s="62" t="s">
        <v>8</v>
      </c>
      <c r="J18" s="62" t="s">
        <v>7</v>
      </c>
      <c r="K18" s="63" t="s">
        <v>6</v>
      </c>
      <c r="L18" s="63" t="s">
        <v>5</v>
      </c>
      <c r="M18" s="63" t="s">
        <v>4</v>
      </c>
      <c r="N18" s="87" t="s">
        <v>3</v>
      </c>
    </row>
    <row r="19" spans="1:14" s="7" customFormat="1" hidden="1" x14ac:dyDescent="0.3">
      <c r="A19" s="33">
        <v>1</v>
      </c>
      <c r="B19" s="32" t="s">
        <v>21</v>
      </c>
      <c r="C19" s="31">
        <f>$C$2</f>
        <v>44543</v>
      </c>
      <c r="D19" s="30">
        <v>41325</v>
      </c>
      <c r="E19" s="30">
        <v>44247</v>
      </c>
      <c r="F19" s="27" t="e">
        <f>#REF!</f>
        <v>#REF!</v>
      </c>
      <c r="G19" s="53" t="e">
        <f>#REF!</f>
        <v>#REF!</v>
      </c>
      <c r="H19" s="52" t="e">
        <f>#REF!</f>
        <v>#REF!</v>
      </c>
      <c r="I19" s="27" t="e">
        <f>#REF!</f>
        <v>#REF!</v>
      </c>
      <c r="J19" s="47" t="e">
        <f>ROUND(N19/K19,4)</f>
        <v>#REF!</v>
      </c>
      <c r="K19" s="46">
        <v>18460455.1613</v>
      </c>
      <c r="L19" s="25">
        <v>2000</v>
      </c>
      <c r="M19" s="25" t="e">
        <f>#REF!</f>
        <v>#REF!</v>
      </c>
      <c r="N19" s="25" t="e">
        <f>L19*M19*(I19-F19)%</f>
        <v>#REF!</v>
      </c>
    </row>
    <row r="20" spans="1:14" s="7" customFormat="1" hidden="1" x14ac:dyDescent="0.3">
      <c r="A20" s="33">
        <v>1</v>
      </c>
      <c r="B20" s="32" t="s">
        <v>24</v>
      </c>
      <c r="C20" s="31">
        <f>$C$2</f>
        <v>44543</v>
      </c>
      <c r="D20" s="30">
        <v>42446</v>
      </c>
      <c r="E20" s="30">
        <v>46098</v>
      </c>
      <c r="F20" s="27">
        <f>F7</f>
        <v>90.346136978840605</v>
      </c>
      <c r="G20" s="53">
        <f>G7</f>
        <v>-1.5E-3</v>
      </c>
      <c r="H20" s="52" t="s">
        <v>27</v>
      </c>
      <c r="I20" s="27">
        <f>I7</f>
        <v>90.893496104903164</v>
      </c>
      <c r="J20" s="47">
        <f>ROUND(N20/K20,4)</f>
        <v>7.8E-2</v>
      </c>
      <c r="K20" s="46">
        <v>18397476.333299998</v>
      </c>
      <c r="L20" s="25">
        <v>52500</v>
      </c>
      <c r="M20" s="25">
        <f>M7</f>
        <v>4991</v>
      </c>
      <c r="N20" s="25">
        <f>L20*M20*(I20-F20)%</f>
        <v>1434231.4340435734</v>
      </c>
    </row>
    <row r="21" spans="1:14" s="7" customFormat="1" hidden="1" x14ac:dyDescent="0.3">
      <c r="A21" s="33">
        <v>1</v>
      </c>
      <c r="B21" s="32" t="s">
        <v>1</v>
      </c>
      <c r="C21" s="31">
        <f>$C$2</f>
        <v>44543</v>
      </c>
      <c r="D21" s="30">
        <v>43165</v>
      </c>
      <c r="E21" s="30">
        <v>44991</v>
      </c>
      <c r="F21" s="27">
        <v>99.221635880026099</v>
      </c>
      <c r="G21" s="53">
        <v>1.5E-3</v>
      </c>
      <c r="H21" s="52" t="s">
        <v>27</v>
      </c>
      <c r="I21" s="27">
        <v>98.98288101887978</v>
      </c>
      <c r="J21" s="47">
        <f>ROUND(N21/K21,4)</f>
        <v>-4.1999999999999997E-3</v>
      </c>
      <c r="K21" s="46">
        <v>40154909.262500003</v>
      </c>
      <c r="L21" s="25">
        <v>14000</v>
      </c>
      <c r="M21" s="25">
        <v>5000</v>
      </c>
      <c r="N21" s="25">
        <f>L21*M21*(I21-F21)%</f>
        <v>-167128.4028024232</v>
      </c>
    </row>
    <row r="22" spans="1:14" s="7" customFormat="1" hidden="1" x14ac:dyDescent="0.3">
      <c r="A22" s="33">
        <v>1</v>
      </c>
      <c r="B22" s="32" t="s">
        <v>28</v>
      </c>
      <c r="C22" s="31">
        <f>$C$2</f>
        <v>44543</v>
      </c>
      <c r="D22" s="30">
        <v>42934</v>
      </c>
      <c r="E22" s="30">
        <v>44760</v>
      </c>
      <c r="F22" s="27">
        <f>F9</f>
        <v>100.44776167726479</v>
      </c>
      <c r="G22" s="53">
        <f>G9</f>
        <v>1.4999999999999999E-2</v>
      </c>
      <c r="H22" s="52" t="s">
        <v>27</v>
      </c>
      <c r="I22" s="27">
        <f>I9</f>
        <v>98.790994556287316</v>
      </c>
      <c r="J22" s="47">
        <f>ROUND(N22/K22,4)</f>
        <v>-2.0500000000000001E-2</v>
      </c>
      <c r="K22" s="46">
        <v>18153171.964400001</v>
      </c>
      <c r="L22" s="25">
        <v>10000</v>
      </c>
      <c r="M22" s="25">
        <f>M9</f>
        <v>2250</v>
      </c>
      <c r="N22" s="25">
        <f>L22*M22*(I22-F22)%</f>
        <v>-372772.60221993242</v>
      </c>
    </row>
    <row r="23" spans="1:14" s="7" customFormat="1" ht="15.6" hidden="1" customHeight="1" x14ac:dyDescent="0.3">
      <c r="A23" s="33">
        <v>3</v>
      </c>
      <c r="B23" s="32" t="s">
        <v>30</v>
      </c>
      <c r="C23" s="31">
        <f>$C$2</f>
        <v>44543</v>
      </c>
      <c r="D23" s="30">
        <v>41912</v>
      </c>
      <c r="E23" s="30">
        <v>45565</v>
      </c>
      <c r="F23" s="27">
        <v>97.746300000000005</v>
      </c>
      <c r="G23" s="53">
        <v>1.5E-3</v>
      </c>
      <c r="H23" s="52" t="s">
        <v>27</v>
      </c>
      <c r="I23" s="27">
        <v>97.249151801255465</v>
      </c>
      <c r="J23" s="47">
        <f>ROUND(N23/K23,4)</f>
        <v>-2.5700000000000001E-2</v>
      </c>
      <c r="K23" s="46">
        <v>37716058.631999999</v>
      </c>
      <c r="L23" s="25">
        <v>39000</v>
      </c>
      <c r="M23" s="25">
        <v>4991</v>
      </c>
      <c r="N23" s="25">
        <f>L23*M23*(I23-F23)%</f>
        <v>-967693.99737425975</v>
      </c>
    </row>
    <row r="24" spans="1:14" s="7" customFormat="1" ht="15.75" hidden="1" customHeight="1" x14ac:dyDescent="0.3">
      <c r="A24" s="33"/>
      <c r="B24" s="32"/>
      <c r="C24" s="31"/>
      <c r="D24" s="30"/>
      <c r="E24" s="30"/>
      <c r="F24" s="27"/>
      <c r="G24" s="53"/>
      <c r="H24" s="52"/>
      <c r="I24" s="27"/>
      <c r="J24" s="47"/>
      <c r="K24" s="46"/>
      <c r="L24" s="25"/>
      <c r="M24" s="25"/>
      <c r="N24" s="25"/>
    </row>
    <row r="25" spans="1:14" s="7" customFormat="1" ht="15.75" customHeight="1" x14ac:dyDescent="0.3">
      <c r="A25" s="61" t="s">
        <v>38</v>
      </c>
      <c r="B25" s="32"/>
      <c r="C25" s="31"/>
      <c r="D25" s="30"/>
      <c r="E25" s="30"/>
      <c r="F25" s="27"/>
      <c r="G25" s="53"/>
      <c r="H25" s="52"/>
      <c r="I25" s="27"/>
      <c r="J25" s="47"/>
      <c r="K25" s="46"/>
      <c r="L25" s="25"/>
      <c r="M25" s="25"/>
      <c r="N25" s="25"/>
    </row>
    <row r="26" spans="1:14" ht="46.8" x14ac:dyDescent="0.3">
      <c r="A26" s="21" t="s">
        <v>16</v>
      </c>
      <c r="B26" s="21" t="s">
        <v>15</v>
      </c>
      <c r="C26" s="21" t="s">
        <v>14</v>
      </c>
      <c r="D26" s="21" t="s">
        <v>13</v>
      </c>
      <c r="E26" s="21" t="s">
        <v>12</v>
      </c>
      <c r="F26" s="21" t="s">
        <v>11</v>
      </c>
      <c r="G26" s="22" t="s">
        <v>10</v>
      </c>
      <c r="H26" s="21" t="s">
        <v>9</v>
      </c>
      <c r="I26" s="21" t="s">
        <v>8</v>
      </c>
      <c r="J26" s="21" t="s">
        <v>7</v>
      </c>
      <c r="K26" s="20" t="s">
        <v>6</v>
      </c>
      <c r="L26" s="20" t="s">
        <v>5</v>
      </c>
      <c r="M26" s="20" t="s">
        <v>4</v>
      </c>
      <c r="N26" s="85" t="s">
        <v>3</v>
      </c>
    </row>
    <row r="27" spans="1:14" s="7" customFormat="1" ht="15.6" hidden="1" customHeight="1" x14ac:dyDescent="0.3">
      <c r="A27" s="15">
        <v>1</v>
      </c>
      <c r="B27" s="14" t="s">
        <v>1</v>
      </c>
      <c r="C27" s="13">
        <f>$C$2</f>
        <v>44543</v>
      </c>
      <c r="D27" s="17">
        <v>43165</v>
      </c>
      <c r="E27" s="17">
        <v>44991</v>
      </c>
      <c r="F27" s="10">
        <f>F8</f>
        <v>101.27079999999999</v>
      </c>
      <c r="G27" s="39">
        <f>G8</f>
        <v>1.4999999999999999E-2</v>
      </c>
      <c r="H27" s="41" t="s">
        <v>27</v>
      </c>
      <c r="I27" s="10">
        <f>I8</f>
        <v>99.922600000000003</v>
      </c>
      <c r="J27" s="35">
        <f>ROUND(N27/K27,4)</f>
        <v>-6.3E-3</v>
      </c>
      <c r="K27" s="36">
        <v>155916947.618</v>
      </c>
      <c r="L27" s="34">
        <v>22000</v>
      </c>
      <c r="M27" s="34">
        <v>3333</v>
      </c>
      <c r="N27" s="34">
        <f>L27*M27*(I27-F27)%</f>
        <v>-988581.1319999937</v>
      </c>
    </row>
    <row r="28" spans="1:14" s="7" customFormat="1" ht="15.75" customHeight="1" x14ac:dyDescent="0.3">
      <c r="A28" s="15">
        <v>1</v>
      </c>
      <c r="B28" s="14" t="s">
        <v>34</v>
      </c>
      <c r="C28" s="13">
        <f>$C$2</f>
        <v>44543</v>
      </c>
      <c r="D28" s="17">
        <v>43907</v>
      </c>
      <c r="E28" s="17">
        <v>47559</v>
      </c>
      <c r="F28" s="10">
        <f>F11</f>
        <v>114.129</v>
      </c>
      <c r="G28" s="39">
        <f>G11</f>
        <v>1.4999999999999999E-2</v>
      </c>
      <c r="H28" s="41" t="str">
        <f>H11</f>
        <v>Markup</v>
      </c>
      <c r="I28" s="10">
        <f>+I11</f>
        <v>105.55459999999999</v>
      </c>
      <c r="J28" s="35">
        <f>ROUND(N28/K28,4)</f>
        <v>-2.5399999999999999E-2</v>
      </c>
      <c r="K28" s="36">
        <v>101379155.5429</v>
      </c>
      <c r="L28" s="34">
        <v>30</v>
      </c>
      <c r="M28" s="34">
        <f>M11</f>
        <v>1000000</v>
      </c>
      <c r="N28" s="34">
        <f>L28*M28*(I28-F28)%</f>
        <v>-2572320.0000000033</v>
      </c>
    </row>
    <row r="29" spans="1:14" s="7" customFormat="1" ht="15.6" customHeight="1" x14ac:dyDescent="0.3">
      <c r="A29" s="15">
        <v>2</v>
      </c>
      <c r="B29" s="14" t="s">
        <v>1</v>
      </c>
      <c r="C29" s="13">
        <f>$C$2</f>
        <v>44543</v>
      </c>
      <c r="D29" s="17">
        <v>43165</v>
      </c>
      <c r="E29" s="17">
        <v>44991</v>
      </c>
      <c r="F29" s="10">
        <f>+F8</f>
        <v>101.27079999999999</v>
      </c>
      <c r="G29" s="39">
        <v>1.4999999999999999E-2</v>
      </c>
      <c r="H29" s="41" t="s">
        <v>27</v>
      </c>
      <c r="I29" s="10">
        <v>99.922600000000003</v>
      </c>
      <c r="J29" s="35">
        <f>ROUND(N29/K29,4)</f>
        <v>-9.7999999999999997E-3</v>
      </c>
      <c r="K29" s="54">
        <f>+K28</f>
        <v>101379155.5429</v>
      </c>
      <c r="L29" s="34">
        <v>22000</v>
      </c>
      <c r="M29" s="34">
        <v>3333</v>
      </c>
      <c r="N29" s="34">
        <f>L29*M29*(I29-F29)%</f>
        <v>-988581.1319999937</v>
      </c>
    </row>
    <row r="30" spans="1:14" s="7" customFormat="1" hidden="1" x14ac:dyDescent="0.3">
      <c r="A30" s="15">
        <v>3</v>
      </c>
      <c r="B30" s="14" t="s">
        <v>25</v>
      </c>
      <c r="C30" s="13">
        <f>$C$2</f>
        <v>44543</v>
      </c>
      <c r="D30" s="17">
        <f>D34</f>
        <v>43054</v>
      </c>
      <c r="E30" s="17">
        <f>E34</f>
        <v>44515</v>
      </c>
      <c r="F30" s="10">
        <f>F34</f>
        <v>98.741938795994429</v>
      </c>
      <c r="G30" s="40">
        <f>G34</f>
        <v>-0.01</v>
      </c>
      <c r="H30" s="10" t="str">
        <f>H34</f>
        <v>Markdown</v>
      </c>
      <c r="I30" s="10">
        <f>I34</f>
        <v>99.068021797297007</v>
      </c>
      <c r="J30" s="35">
        <f>ROUND(N30/K30,4)</f>
        <v>2.0000000000000001E-4</v>
      </c>
      <c r="K30" s="36">
        <v>202600078.71950001</v>
      </c>
      <c r="L30" s="34">
        <v>500</v>
      </c>
      <c r="M30" s="34">
        <f>M34</f>
        <v>29053</v>
      </c>
      <c r="N30" s="34">
        <f>L30*M30*(I30-F30)%</f>
        <v>47368.447184219018</v>
      </c>
    </row>
    <row r="31" spans="1:14" s="7" customFormat="1" ht="15.6" hidden="1" customHeight="1" x14ac:dyDescent="0.3">
      <c r="A31" s="15">
        <v>2</v>
      </c>
      <c r="B31" s="14" t="s">
        <v>22</v>
      </c>
      <c r="C31" s="13">
        <f>$C$2</f>
        <v>44543</v>
      </c>
      <c r="D31" s="17">
        <v>42768</v>
      </c>
      <c r="E31" s="17">
        <v>44959</v>
      </c>
      <c r="F31" s="35">
        <f>F10</f>
        <v>92</v>
      </c>
      <c r="G31" s="39">
        <f>G10</f>
        <v>1.4999999999999999E-2</v>
      </c>
      <c r="H31" s="41" t="str">
        <f>H10</f>
        <v>Markup</v>
      </c>
      <c r="I31" s="35">
        <f>I10</f>
        <v>90.560196634334673</v>
      </c>
      <c r="J31" s="35">
        <f>ROUND(N31/K31,4)</f>
        <v>-1.9E-3</v>
      </c>
      <c r="K31" s="36">
        <v>150335884.76519999</v>
      </c>
      <c r="L31" s="34">
        <v>480</v>
      </c>
      <c r="M31" s="34">
        <f>M10</f>
        <v>41667</v>
      </c>
      <c r="N31" s="34">
        <f>L31*M31*(I31-F31)%</f>
        <v>-287962.97681845044</v>
      </c>
    </row>
    <row r="32" spans="1:14" s="7" customFormat="1" ht="15.6" hidden="1" customHeight="1" x14ac:dyDescent="0.3">
      <c r="A32" s="15">
        <v>2</v>
      </c>
      <c r="B32" s="14" t="s">
        <v>37</v>
      </c>
      <c r="C32" s="13">
        <f>$C$2</f>
        <v>44543</v>
      </c>
      <c r="D32" s="17">
        <v>43213</v>
      </c>
      <c r="E32" s="17">
        <v>46866</v>
      </c>
      <c r="F32" s="10">
        <v>107.45557917180597</v>
      </c>
      <c r="G32" s="39">
        <v>1.4999999999999999E-2</v>
      </c>
      <c r="H32" s="10" t="s">
        <v>27</v>
      </c>
      <c r="I32" s="10">
        <v>100.31462929192216</v>
      </c>
      <c r="J32" s="35">
        <f>ROUND(N32/K32,4)</f>
        <v>-7.1999999999999995E-2</v>
      </c>
      <c r="K32" s="36">
        <v>171393849.84</v>
      </c>
      <c r="L32" s="34">
        <v>1730</v>
      </c>
      <c r="M32" s="34">
        <v>99880</v>
      </c>
      <c r="N32" s="34">
        <f>L32*M32*(I32-F32)%</f>
        <v>-12339018.680248344</v>
      </c>
    </row>
    <row r="33" spans="1:14" s="7" customFormat="1" ht="15.75" hidden="1" customHeight="1" x14ac:dyDescent="0.3">
      <c r="A33" s="33"/>
      <c r="B33" s="32"/>
      <c r="C33" s="31"/>
      <c r="D33" s="30"/>
      <c r="E33" s="30"/>
      <c r="F33" s="27"/>
      <c r="G33" s="60"/>
      <c r="H33" s="52"/>
      <c r="I33" s="27"/>
      <c r="J33" s="47"/>
      <c r="K33" s="46"/>
      <c r="L33" s="25"/>
      <c r="M33" s="25"/>
      <c r="N33" s="25"/>
    </row>
    <row r="34" spans="1:14" s="7" customFormat="1" hidden="1" x14ac:dyDescent="0.3">
      <c r="A34" s="15">
        <v>1</v>
      </c>
      <c r="B34" s="14" t="s">
        <v>25</v>
      </c>
      <c r="C34" s="13">
        <f>$C$2</f>
        <v>44543</v>
      </c>
      <c r="D34" s="17">
        <v>43054</v>
      </c>
      <c r="E34" s="17">
        <v>44515</v>
      </c>
      <c r="F34" s="10">
        <v>98.741938795994429</v>
      </c>
      <c r="G34" s="58">
        <v>-0.01</v>
      </c>
      <c r="H34" s="56" t="s">
        <v>33</v>
      </c>
      <c r="I34" s="10">
        <v>99.068021797297007</v>
      </c>
      <c r="J34" s="35">
        <f>ROUND(N34/K34,4)</f>
        <v>4.4000000000000003E-3</v>
      </c>
      <c r="K34" s="36">
        <v>74941759.254899994</v>
      </c>
      <c r="L34" s="34">
        <v>3450</v>
      </c>
      <c r="M34" s="34">
        <v>29053</v>
      </c>
      <c r="N34" s="34">
        <f>L34*M34*(I34-F34)%</f>
        <v>326842.28557111119</v>
      </c>
    </row>
    <row r="35" spans="1:14" s="7" customFormat="1" ht="15.6" hidden="1" customHeight="1" x14ac:dyDescent="0.3">
      <c r="A35" s="15">
        <v>2</v>
      </c>
      <c r="B35" s="14" t="s">
        <v>22</v>
      </c>
      <c r="C35" s="13">
        <f>$C$2</f>
        <v>44543</v>
      </c>
      <c r="D35" s="17">
        <v>42768</v>
      </c>
      <c r="E35" s="17">
        <v>44959</v>
      </c>
      <c r="F35" s="35">
        <f>F10</f>
        <v>92</v>
      </c>
      <c r="G35" s="57">
        <f>G10</f>
        <v>1.4999999999999999E-2</v>
      </c>
      <c r="H35" s="56" t="str">
        <f>H10</f>
        <v>Markup</v>
      </c>
      <c r="I35" s="35">
        <f>I10</f>
        <v>90.560196634334673</v>
      </c>
      <c r="J35" s="35">
        <f>ROUND(N35/K35,4)</f>
        <v>-8.2000000000000007E-3</v>
      </c>
      <c r="K35" s="36">
        <v>72838297.251000002</v>
      </c>
      <c r="L35" s="34">
        <v>1000</v>
      </c>
      <c r="M35" s="34">
        <f>M10</f>
        <v>41667</v>
      </c>
      <c r="N35" s="82">
        <f>L35*M35*(I35-F35)%</f>
        <v>-599922.86837177176</v>
      </c>
    </row>
    <row r="36" spans="1:14" s="7" customFormat="1" ht="15.6" hidden="1" customHeight="1" x14ac:dyDescent="0.3">
      <c r="A36" s="15">
        <v>2</v>
      </c>
      <c r="B36" s="14" t="s">
        <v>18</v>
      </c>
      <c r="C36" s="13">
        <f>C35</f>
        <v>44543</v>
      </c>
      <c r="D36" s="17">
        <v>43839</v>
      </c>
      <c r="E36" s="17">
        <v>47492</v>
      </c>
      <c r="F36" s="35">
        <v>99.595304073382522</v>
      </c>
      <c r="G36" s="11">
        <v>-1.5E-3</v>
      </c>
      <c r="H36" s="41" t="s">
        <v>33</v>
      </c>
      <c r="I36" s="35">
        <v>100.59486125493441</v>
      </c>
      <c r="J36" s="35">
        <f>ROUND(N36/K36,4)</f>
        <v>5.2900000000000003E-2</v>
      </c>
      <c r="K36" s="36">
        <v>67035065.775899999</v>
      </c>
      <c r="L36" s="34">
        <v>355</v>
      </c>
      <c r="M36" s="34">
        <v>1000000</v>
      </c>
      <c r="N36" s="82">
        <f>L36*M36*(I36-F36)%</f>
        <v>3548427.9945092197</v>
      </c>
    </row>
    <row r="37" spans="1:14" s="7" customFormat="1" x14ac:dyDescent="0.3">
      <c r="A37" s="33"/>
      <c r="B37" s="32"/>
      <c r="C37" s="31"/>
      <c r="D37" s="30"/>
      <c r="E37" s="30"/>
      <c r="F37" s="27"/>
      <c r="G37" s="53"/>
      <c r="H37" s="52"/>
      <c r="I37" s="27"/>
      <c r="J37" s="47"/>
      <c r="K37" s="25"/>
      <c r="L37" s="25"/>
      <c r="M37" s="25"/>
      <c r="N37" s="25"/>
    </row>
    <row r="38" spans="1:14" x14ac:dyDescent="0.3">
      <c r="A38" s="23" t="s">
        <v>35</v>
      </c>
    </row>
    <row r="39" spans="1:14" ht="46.8" x14ac:dyDescent="0.3">
      <c r="A39" s="49" t="s">
        <v>16</v>
      </c>
      <c r="B39" s="49" t="s">
        <v>15</v>
      </c>
      <c r="C39" s="49" t="s">
        <v>14</v>
      </c>
      <c r="D39" s="49" t="s">
        <v>13</v>
      </c>
      <c r="E39" s="49" t="s">
        <v>12</v>
      </c>
      <c r="F39" s="49" t="s">
        <v>11</v>
      </c>
      <c r="G39" s="51" t="s">
        <v>10</v>
      </c>
      <c r="H39" s="49" t="s">
        <v>9</v>
      </c>
      <c r="I39" s="49" t="s">
        <v>8</v>
      </c>
      <c r="J39" s="49" t="s">
        <v>7</v>
      </c>
      <c r="K39" s="50" t="s">
        <v>6</v>
      </c>
      <c r="L39" s="50" t="s">
        <v>5</v>
      </c>
      <c r="M39" s="50" t="s">
        <v>4</v>
      </c>
      <c r="N39" s="86" t="s">
        <v>3</v>
      </c>
    </row>
    <row r="40" spans="1:14" s="7" customFormat="1" ht="15.6" hidden="1" customHeight="1" x14ac:dyDescent="0.3">
      <c r="A40" s="15">
        <v>1</v>
      </c>
      <c r="B40" s="14" t="s">
        <v>24</v>
      </c>
      <c r="C40" s="13">
        <f>$C$2</f>
        <v>44543</v>
      </c>
      <c r="D40" s="17">
        <v>42446</v>
      </c>
      <c r="E40" s="17">
        <v>46098</v>
      </c>
      <c r="F40" s="10">
        <f>F7</f>
        <v>90.346136978840605</v>
      </c>
      <c r="G40" s="40">
        <f>G7</f>
        <v>-1.5E-3</v>
      </c>
      <c r="H40" s="41" t="str">
        <f>H7</f>
        <v>Markdown</v>
      </c>
      <c r="I40" s="10">
        <f>I7</f>
        <v>90.893496104903164</v>
      </c>
      <c r="J40" s="35">
        <f>ROUND(N40/K40,4)</f>
        <v>1.06E-2</v>
      </c>
      <c r="K40" s="34">
        <v>12900609.9385</v>
      </c>
      <c r="L40" s="34">
        <v>5000</v>
      </c>
      <c r="M40" s="34">
        <f>M7</f>
        <v>4991</v>
      </c>
      <c r="N40" s="82">
        <f>L40*M40*(I40-F40)%</f>
        <v>136593.46990891176</v>
      </c>
    </row>
    <row r="41" spans="1:14" s="7" customFormat="1" ht="15.75" customHeight="1" x14ac:dyDescent="0.3">
      <c r="A41" s="15">
        <v>1</v>
      </c>
      <c r="B41" s="14" t="s">
        <v>34</v>
      </c>
      <c r="C41" s="13">
        <f>$C$2</f>
        <v>44543</v>
      </c>
      <c r="D41" s="17">
        <f>D11</f>
        <v>43907</v>
      </c>
      <c r="E41" s="17">
        <f>E11</f>
        <v>47559</v>
      </c>
      <c r="F41" s="10">
        <f>F11</f>
        <v>114.129</v>
      </c>
      <c r="G41" s="18">
        <f>G11</f>
        <v>1.4999999999999999E-2</v>
      </c>
      <c r="H41" s="17" t="str">
        <f>H11</f>
        <v>Markup</v>
      </c>
      <c r="I41" s="10">
        <f>I11</f>
        <v>105.55459999999999</v>
      </c>
      <c r="J41" s="35">
        <f>ROUND(N41/K41,4)</f>
        <v>-5.8200000000000002E-2</v>
      </c>
      <c r="K41" s="34">
        <v>29490351.892299999</v>
      </c>
      <c r="L41" s="34">
        <v>20</v>
      </c>
      <c r="M41" s="34">
        <f>M11</f>
        <v>1000000</v>
      </c>
      <c r="N41" s="82">
        <f>L41*M41*(I41-F41)%</f>
        <v>-1714880.0000000023</v>
      </c>
    </row>
    <row r="42" spans="1:14" s="7" customFormat="1" hidden="1" x14ac:dyDescent="0.3">
      <c r="A42" s="15">
        <v>2</v>
      </c>
      <c r="B42" s="14" t="s">
        <v>28</v>
      </c>
      <c r="C42" s="13">
        <f>$C$2</f>
        <v>44543</v>
      </c>
      <c r="D42" s="17">
        <v>42934</v>
      </c>
      <c r="E42" s="17">
        <v>44760</v>
      </c>
      <c r="F42" s="10">
        <f>F9</f>
        <v>100.44776167726479</v>
      </c>
      <c r="G42" s="39">
        <f>G9</f>
        <v>1.4999999999999999E-2</v>
      </c>
      <c r="H42" s="41" t="str">
        <f>H9</f>
        <v>Markup</v>
      </c>
      <c r="I42" s="10">
        <f>I9</f>
        <v>98.790994556287316</v>
      </c>
      <c r="J42" s="35">
        <f>ROUND(N42/K42,4)</f>
        <v>-4.4200000000000003E-2</v>
      </c>
      <c r="K42" s="54">
        <v>14349970.3643</v>
      </c>
      <c r="L42" s="36">
        <v>17000</v>
      </c>
      <c r="M42" s="36">
        <f>M9</f>
        <v>2250</v>
      </c>
      <c r="N42" s="34">
        <f>L42*M42*(I42-F42)%</f>
        <v>-633713.42377388512</v>
      </c>
    </row>
    <row r="43" spans="1:14" s="7" customFormat="1" hidden="1" x14ac:dyDescent="0.3">
      <c r="A43" s="15">
        <v>2</v>
      </c>
      <c r="B43" s="14" t="s">
        <v>2</v>
      </c>
      <c r="C43" s="13">
        <f>$C$2</f>
        <v>44543</v>
      </c>
      <c r="D43" s="17">
        <v>42727</v>
      </c>
      <c r="E43" s="17">
        <v>46379</v>
      </c>
      <c r="F43" s="10">
        <v>100</v>
      </c>
      <c r="G43" s="39">
        <v>7.4999999999999997E-3</v>
      </c>
      <c r="H43" s="41" t="s">
        <v>27</v>
      </c>
      <c r="I43" s="10">
        <v>96.942099999999996</v>
      </c>
      <c r="J43" s="35">
        <f>ROUND(N43/K43,4)</f>
        <v>-0.1394</v>
      </c>
      <c r="K43" s="54">
        <v>12047074.527100001</v>
      </c>
      <c r="L43" s="36">
        <v>550</v>
      </c>
      <c r="M43" s="36">
        <f>M13</f>
        <v>99840</v>
      </c>
      <c r="N43" s="34">
        <f>L43*M43*(I43-F43)%</f>
        <v>-1679154.048000002</v>
      </c>
    </row>
    <row r="44" spans="1:14" s="7" customFormat="1" ht="15.6" hidden="1" customHeight="1" x14ac:dyDescent="0.3">
      <c r="A44" s="15">
        <v>2</v>
      </c>
      <c r="B44" s="14" t="s">
        <v>19</v>
      </c>
      <c r="C44" s="13">
        <f>$C$2</f>
        <v>44543</v>
      </c>
      <c r="D44" s="17">
        <v>42419</v>
      </c>
      <c r="E44" s="17">
        <v>46072</v>
      </c>
      <c r="F44" s="10">
        <f>F14</f>
        <v>96.321689848909429</v>
      </c>
      <c r="G44" s="40">
        <f>G14</f>
        <v>-1.5E-3</v>
      </c>
      <c r="H44" s="41" t="s">
        <v>33</v>
      </c>
      <c r="I44" s="10">
        <f>I14</f>
        <v>96.911010470544085</v>
      </c>
      <c r="J44" s="35">
        <f>ROUND(N44/K44,4)</f>
        <v>2.2800000000000001E-2</v>
      </c>
      <c r="K44" s="34">
        <v>12900609.9385</v>
      </c>
      <c r="L44" s="34">
        <v>500</v>
      </c>
      <c r="M44" s="34">
        <f>M14</f>
        <v>99820</v>
      </c>
      <c r="N44" s="82">
        <f>L44*M44*(I44-F44)%</f>
        <v>294129.92225785658</v>
      </c>
    </row>
    <row r="45" spans="1:14" s="7" customFormat="1" ht="15.6" hidden="1" customHeight="1" x14ac:dyDescent="0.3">
      <c r="A45" s="15">
        <v>2</v>
      </c>
      <c r="B45" s="14" t="s">
        <v>32</v>
      </c>
      <c r="C45" s="13">
        <f>$C$2</f>
        <v>44543</v>
      </c>
      <c r="D45" s="17">
        <f>D15</f>
        <v>44256</v>
      </c>
      <c r="E45" s="17">
        <f>E15</f>
        <v>47908</v>
      </c>
      <c r="F45" s="10">
        <f>F15</f>
        <v>104.4074</v>
      </c>
      <c r="G45" s="18">
        <f>G15</f>
        <v>6.4999999999999997E-3</v>
      </c>
      <c r="H45" s="41" t="str">
        <f>H15</f>
        <v>Markup</v>
      </c>
      <c r="I45" s="10">
        <f>I15</f>
        <v>100.36065387766988</v>
      </c>
      <c r="J45" s="35">
        <f>ROUND(N45/K45,4)</f>
        <v>-7.8799999999999995E-2</v>
      </c>
      <c r="K45" s="36">
        <v>20529788.141600002</v>
      </c>
      <c r="L45" s="34">
        <v>400</v>
      </c>
      <c r="M45" s="34">
        <f>M15</f>
        <v>99980</v>
      </c>
      <c r="N45" s="34">
        <f>L45*M45*(I45-F45)%</f>
        <v>-1618374.7092422615</v>
      </c>
    </row>
    <row r="47" spans="1:14" hidden="1" x14ac:dyDescent="0.3">
      <c r="A47" s="23" t="s">
        <v>31</v>
      </c>
    </row>
    <row r="48" spans="1:14" ht="46.8" hidden="1" x14ac:dyDescent="0.3">
      <c r="A48" s="49" t="s">
        <v>16</v>
      </c>
      <c r="B48" s="49" t="s">
        <v>15</v>
      </c>
      <c r="C48" s="49" t="s">
        <v>14</v>
      </c>
      <c r="D48" s="49" t="s">
        <v>13</v>
      </c>
      <c r="E48" s="49" t="s">
        <v>12</v>
      </c>
      <c r="F48" s="49" t="s">
        <v>11</v>
      </c>
      <c r="G48" s="51" t="s">
        <v>10</v>
      </c>
      <c r="H48" s="49" t="s">
        <v>9</v>
      </c>
      <c r="I48" s="49" t="s">
        <v>8</v>
      </c>
      <c r="J48" s="49" t="s">
        <v>7</v>
      </c>
      <c r="K48" s="50" t="s">
        <v>6</v>
      </c>
      <c r="L48" s="50" t="s">
        <v>5</v>
      </c>
      <c r="M48" s="50" t="s">
        <v>4</v>
      </c>
      <c r="N48" s="85" t="s">
        <v>3</v>
      </c>
    </row>
    <row r="49" spans="1:14" ht="15.6" hidden="1" customHeight="1" x14ac:dyDescent="0.3">
      <c r="A49" s="15">
        <v>1</v>
      </c>
      <c r="B49" s="14" t="s">
        <v>21</v>
      </c>
      <c r="C49" s="13">
        <f>C40</f>
        <v>44543</v>
      </c>
      <c r="D49" s="13" t="e">
        <f>#REF!</f>
        <v>#REF!</v>
      </c>
      <c r="E49" s="13" t="e">
        <f>#REF!</f>
        <v>#REF!</v>
      </c>
      <c r="F49" s="38" t="e">
        <f>#REF!</f>
        <v>#REF!</v>
      </c>
      <c r="G49" s="40" t="e">
        <f>#REF!</f>
        <v>#REF!</v>
      </c>
      <c r="H49" s="39" t="e">
        <f>#REF!</f>
        <v>#REF!</v>
      </c>
      <c r="I49" s="38" t="e">
        <f>#REF!</f>
        <v>#REF!</v>
      </c>
      <c r="J49" s="35" t="e">
        <f>ROUND(N49/K49,4)</f>
        <v>#REF!</v>
      </c>
      <c r="K49" s="34">
        <v>1884883.0308000001</v>
      </c>
      <c r="L49" s="34">
        <v>3000</v>
      </c>
      <c r="M49" s="34" t="e">
        <f>#REF!</f>
        <v>#REF!</v>
      </c>
      <c r="N49" s="34" t="e">
        <f>L49*M49*(I49-F49)%</f>
        <v>#REF!</v>
      </c>
    </row>
    <row r="50" spans="1:14" s="7" customFormat="1" ht="15.6" hidden="1" customHeight="1" x14ac:dyDescent="0.3">
      <c r="A50" s="15">
        <v>1</v>
      </c>
      <c r="B50" s="14" t="s">
        <v>30</v>
      </c>
      <c r="C50" s="13">
        <f>$C$2</f>
        <v>44543</v>
      </c>
      <c r="D50" s="17">
        <v>41912</v>
      </c>
      <c r="E50" s="17">
        <v>45565</v>
      </c>
      <c r="F50" s="10">
        <f>F41</f>
        <v>114.129</v>
      </c>
      <c r="G50" s="11">
        <f>G41</f>
        <v>1.4999999999999999E-2</v>
      </c>
      <c r="H50" s="10" t="str">
        <f>H41</f>
        <v>Markup</v>
      </c>
      <c r="I50" s="10">
        <f>I41</f>
        <v>105.55459999999999</v>
      </c>
      <c r="J50" s="35">
        <f>ROUND(N50/K50,4)</f>
        <v>-236.46889999999999</v>
      </c>
      <c r="K50" s="34">
        <v>1814095.6936999999</v>
      </c>
      <c r="L50" s="34">
        <v>5003</v>
      </c>
      <c r="M50" s="34">
        <f>M41</f>
        <v>1000000</v>
      </c>
      <c r="N50" s="34">
        <f>L50*M50*(I50-F50)%</f>
        <v>-428977232.00000054</v>
      </c>
    </row>
    <row r="51" spans="1:14" s="7" customFormat="1" ht="15.6" hidden="1" customHeight="1" x14ac:dyDescent="0.3">
      <c r="A51" s="15">
        <v>1</v>
      </c>
      <c r="B51" s="14" t="s">
        <v>29</v>
      </c>
      <c r="C51" s="13">
        <f>$C$2</f>
        <v>44543</v>
      </c>
      <c r="D51" s="17">
        <v>43069</v>
      </c>
      <c r="E51" s="17">
        <v>45260</v>
      </c>
      <c r="F51" s="10" t="e">
        <f>#REF!</f>
        <v>#REF!</v>
      </c>
      <c r="G51" s="39" t="e">
        <f>#REF!</f>
        <v>#REF!</v>
      </c>
      <c r="H51" s="45" t="e">
        <f>#REF!</f>
        <v>#REF!</v>
      </c>
      <c r="I51" s="10" t="e">
        <f>#REF!</f>
        <v>#REF!</v>
      </c>
      <c r="J51" s="35" t="e">
        <f>ROUND(N51/K51,4)</f>
        <v>#REF!</v>
      </c>
      <c r="K51" s="54">
        <v>1557835.1194</v>
      </c>
      <c r="L51" s="34">
        <v>130</v>
      </c>
      <c r="M51" s="34" t="e">
        <f>#REF!</f>
        <v>#REF!</v>
      </c>
      <c r="N51" s="34" t="e">
        <f>L51*M51*(I51-F51)%</f>
        <v>#REF!</v>
      </c>
    </row>
    <row r="52" spans="1:14" s="7" customFormat="1" ht="15.6" hidden="1" customHeight="1" x14ac:dyDescent="0.3">
      <c r="A52" s="15">
        <v>1</v>
      </c>
      <c r="B52" s="14" t="s">
        <v>28</v>
      </c>
      <c r="C52" s="13">
        <f>$C$2</f>
        <v>44543</v>
      </c>
      <c r="D52" s="17">
        <v>42934</v>
      </c>
      <c r="E52" s="17">
        <v>44760</v>
      </c>
      <c r="F52" s="10">
        <f>F9</f>
        <v>100.44776167726479</v>
      </c>
      <c r="G52" s="39">
        <f>G9</f>
        <v>1.4999999999999999E-2</v>
      </c>
      <c r="H52" s="41" t="str">
        <f>H9</f>
        <v>Markup</v>
      </c>
      <c r="I52" s="10">
        <f>I9</f>
        <v>98.790994556287316</v>
      </c>
      <c r="J52" s="35">
        <f>ROUND(N52/K52,4)</f>
        <v>-0.1145</v>
      </c>
      <c r="K52" s="54">
        <v>1627432.2372000001</v>
      </c>
      <c r="L52" s="36">
        <v>5000</v>
      </c>
      <c r="M52" s="36">
        <f>M42</f>
        <v>2250</v>
      </c>
      <c r="N52" s="34">
        <f>L52*M52*(I52-F52)%</f>
        <v>-186386.30110996621</v>
      </c>
    </row>
    <row r="53" spans="1:14" s="7" customFormat="1" ht="15.6" hidden="1" customHeight="1" x14ac:dyDescent="0.3">
      <c r="A53" s="15">
        <v>3</v>
      </c>
      <c r="B53" s="14" t="s">
        <v>2</v>
      </c>
      <c r="C53" s="13">
        <f>$C$2</f>
        <v>44543</v>
      </c>
      <c r="D53" s="17">
        <v>42727</v>
      </c>
      <c r="E53" s="17">
        <v>46379</v>
      </c>
      <c r="F53" s="10">
        <v>100</v>
      </c>
      <c r="G53" s="39">
        <v>7.4999999999999997E-3</v>
      </c>
      <c r="H53" s="41" t="s">
        <v>27</v>
      </c>
      <c r="I53" s="10">
        <v>96.942099999999996</v>
      </c>
      <c r="J53" s="35">
        <f>ROUND(N53/K53,4)</f>
        <v>-9.8500000000000004E-2</v>
      </c>
      <c r="K53" s="54">
        <v>1549274.1802999999</v>
      </c>
      <c r="L53" s="36">
        <v>50</v>
      </c>
      <c r="M53" s="36">
        <f>M43</f>
        <v>99840</v>
      </c>
      <c r="N53" s="34">
        <f>L53*M53*(I53-F53)%</f>
        <v>-152650.36800000019</v>
      </c>
    </row>
    <row r="54" spans="1:14" s="7" customFormat="1" hidden="1" x14ac:dyDescent="0.3">
      <c r="A54" s="15">
        <v>3</v>
      </c>
      <c r="B54" s="14" t="s">
        <v>20</v>
      </c>
      <c r="C54" s="13">
        <f>$C$2</f>
        <v>44543</v>
      </c>
      <c r="D54" s="17">
        <v>43055</v>
      </c>
      <c r="E54" s="17">
        <v>44881</v>
      </c>
      <c r="F54" s="10">
        <v>97.646500000000003</v>
      </c>
      <c r="G54" s="40">
        <f>G9</f>
        <v>1.4999999999999999E-2</v>
      </c>
      <c r="H54" s="40" t="str">
        <f>H9</f>
        <v>Markup</v>
      </c>
      <c r="I54" s="38">
        <f>I9</f>
        <v>98.790994556287316</v>
      </c>
      <c r="J54" s="35">
        <f>ROUND(N54/K54,4)</f>
        <v>1E-3</v>
      </c>
      <c r="K54" s="36">
        <f>K50</f>
        <v>1814095.6936999999</v>
      </c>
      <c r="L54" s="34">
        <v>72</v>
      </c>
      <c r="M54" s="34">
        <f>M9</f>
        <v>2250</v>
      </c>
      <c r="N54" s="82">
        <f>L54*M54*(I54-F54)%</f>
        <v>1854.0811811854471</v>
      </c>
    </row>
    <row r="55" spans="1:14" s="7" customFormat="1" hidden="1" x14ac:dyDescent="0.3">
      <c r="A55" s="15">
        <v>2</v>
      </c>
      <c r="B55" s="14" t="s">
        <v>19</v>
      </c>
      <c r="C55" s="13">
        <f>$C$2</f>
        <v>44543</v>
      </c>
      <c r="D55" s="17">
        <v>42419</v>
      </c>
      <c r="E55" s="17">
        <v>46072</v>
      </c>
      <c r="F55" s="10">
        <f>F44</f>
        <v>96.321689848909429</v>
      </c>
      <c r="G55" s="40">
        <f>G44</f>
        <v>-1.5E-3</v>
      </c>
      <c r="H55" s="41" t="str">
        <f>H44</f>
        <v>Markdown</v>
      </c>
      <c r="I55" s="10">
        <f>I44</f>
        <v>96.911010470544085</v>
      </c>
      <c r="J55" s="35">
        <f>ROUND(N55/K55,4)</f>
        <v>4.8599999999999997E-2</v>
      </c>
      <c r="K55" s="34">
        <v>1814095.6936999999</v>
      </c>
      <c r="L55" s="34">
        <v>150</v>
      </c>
      <c r="M55" s="34">
        <f>M44</f>
        <v>99820</v>
      </c>
      <c r="N55" s="82">
        <f>L55*M55*(I55-F55)%</f>
        <v>88238.976677356986</v>
      </c>
    </row>
    <row r="56" spans="1:14" s="7" customFormat="1" ht="15.6" hidden="1" customHeight="1" x14ac:dyDescent="0.3">
      <c r="A56" s="15">
        <v>3</v>
      </c>
      <c r="B56" s="14" t="s">
        <v>18</v>
      </c>
      <c r="C56" s="13">
        <f>C55</f>
        <v>44543</v>
      </c>
      <c r="D56" s="17">
        <f>D36</f>
        <v>43839</v>
      </c>
      <c r="E56" s="17">
        <f>E36</f>
        <v>47492</v>
      </c>
      <c r="F56" s="10">
        <f>F36</f>
        <v>99.595304073382522</v>
      </c>
      <c r="G56" s="18">
        <f>G36</f>
        <v>-1.5E-3</v>
      </c>
      <c r="H56" s="10" t="str">
        <f>H36</f>
        <v>Markdown</v>
      </c>
      <c r="I56" s="35">
        <f>I36</f>
        <v>100.59486125493441</v>
      </c>
      <c r="J56" s="35">
        <f>ROUND(N56/K56,4)</f>
        <v>0.1928</v>
      </c>
      <c r="K56" s="36">
        <v>1814095.6936999999</v>
      </c>
      <c r="L56" s="34">
        <v>35</v>
      </c>
      <c r="M56" s="34">
        <f>M36</f>
        <v>1000000</v>
      </c>
      <c r="N56" s="82">
        <f>L56*M56*(I56-F56)%</f>
        <v>349845.01354316249</v>
      </c>
    </row>
    <row r="57" spans="1:14" s="7" customFormat="1" x14ac:dyDescent="0.3">
      <c r="A57" s="33"/>
      <c r="B57" s="32"/>
      <c r="C57" s="31"/>
      <c r="D57" s="30"/>
      <c r="E57" s="30"/>
      <c r="F57" s="27"/>
      <c r="G57" s="53"/>
      <c r="H57" s="52"/>
      <c r="I57" s="27"/>
      <c r="J57" s="47"/>
      <c r="K57" s="25"/>
      <c r="L57" s="25"/>
      <c r="M57" s="25"/>
      <c r="N57" s="25"/>
    </row>
    <row r="58" spans="1:14" hidden="1" x14ac:dyDescent="0.3"/>
    <row r="59" spans="1:14" hidden="1" x14ac:dyDescent="0.3">
      <c r="A59" s="23" t="s">
        <v>26</v>
      </c>
    </row>
    <row r="60" spans="1:14" ht="46.95" hidden="1" customHeight="1" x14ac:dyDescent="0.3">
      <c r="A60" s="49" t="s">
        <v>16</v>
      </c>
      <c r="B60" s="49" t="s">
        <v>15</v>
      </c>
      <c r="C60" s="49" t="s">
        <v>14</v>
      </c>
      <c r="D60" s="49" t="s">
        <v>13</v>
      </c>
      <c r="E60" s="49" t="s">
        <v>12</v>
      </c>
      <c r="F60" s="49" t="s">
        <v>11</v>
      </c>
      <c r="G60" s="51" t="s">
        <v>10</v>
      </c>
      <c r="H60" s="49" t="s">
        <v>9</v>
      </c>
      <c r="I60" s="49" t="s">
        <v>8</v>
      </c>
      <c r="J60" s="49" t="s">
        <v>7</v>
      </c>
      <c r="K60" s="50" t="s">
        <v>6</v>
      </c>
      <c r="L60" s="50" t="s">
        <v>5</v>
      </c>
      <c r="M60" s="50" t="s">
        <v>4</v>
      </c>
      <c r="N60" s="84" t="s">
        <v>3</v>
      </c>
    </row>
    <row r="61" spans="1:14" s="7" customFormat="1" hidden="1" x14ac:dyDescent="0.3">
      <c r="A61" s="15">
        <v>1</v>
      </c>
      <c r="B61" s="14" t="s">
        <v>25</v>
      </c>
      <c r="C61" s="13">
        <f>$C$2</f>
        <v>44543</v>
      </c>
      <c r="D61" s="17">
        <v>43054</v>
      </c>
      <c r="E61" s="17">
        <v>44515</v>
      </c>
      <c r="F61" s="10">
        <f>F34</f>
        <v>98.741938795994429</v>
      </c>
      <c r="G61" s="11">
        <f>G34</f>
        <v>-0.01</v>
      </c>
      <c r="H61" s="10" t="str">
        <f>H34</f>
        <v>Markdown</v>
      </c>
      <c r="I61" s="10">
        <f>I34</f>
        <v>99.068021797297007</v>
      </c>
      <c r="J61" s="35">
        <f>ROUND(N61/K61,4)</f>
        <v>3.3E-3</v>
      </c>
      <c r="K61" s="36">
        <v>1420291.5149999999</v>
      </c>
      <c r="L61" s="34">
        <v>50</v>
      </c>
      <c r="M61" s="34">
        <f>M34</f>
        <v>29053</v>
      </c>
      <c r="N61" s="34">
        <f>L61*M61*(I61-F61)%</f>
        <v>4736.8447184219012</v>
      </c>
    </row>
    <row r="62" spans="1:14" s="7" customFormat="1" hidden="1" x14ac:dyDescent="0.3">
      <c r="A62" s="15">
        <v>1</v>
      </c>
      <c r="B62" s="14" t="s">
        <v>22</v>
      </c>
      <c r="C62" s="13">
        <f>$C$2</f>
        <v>44543</v>
      </c>
      <c r="D62" s="17">
        <v>42768</v>
      </c>
      <c r="E62" s="17">
        <v>44959</v>
      </c>
      <c r="F62" s="35">
        <f>F35</f>
        <v>92</v>
      </c>
      <c r="G62" s="11">
        <f>G35</f>
        <v>1.4999999999999999E-2</v>
      </c>
      <c r="H62" s="10" t="str">
        <f>H35</f>
        <v>Markup</v>
      </c>
      <c r="I62" s="35">
        <f>I35</f>
        <v>90.560196634334673</v>
      </c>
      <c r="J62" s="35">
        <f>ROUND(N62/K62,4)</f>
        <v>-1.6299999999999999E-2</v>
      </c>
      <c r="K62" s="36">
        <v>1470701.8810000001</v>
      </c>
      <c r="L62" s="34">
        <v>40</v>
      </c>
      <c r="M62" s="34">
        <f>M35</f>
        <v>41667</v>
      </c>
      <c r="N62" s="82">
        <f>L62*M62*(I62-F62)%</f>
        <v>-23996.914734870872</v>
      </c>
    </row>
    <row r="63" spans="1:14" s="7" customFormat="1" ht="15.6" hidden="1" customHeight="1" x14ac:dyDescent="0.3">
      <c r="A63" s="15">
        <v>2</v>
      </c>
      <c r="B63" s="14" t="s">
        <v>18</v>
      </c>
      <c r="C63" s="13">
        <f>C62</f>
        <v>44543</v>
      </c>
      <c r="D63" s="17">
        <f>D36</f>
        <v>43839</v>
      </c>
      <c r="E63" s="17">
        <f>E36</f>
        <v>47492</v>
      </c>
      <c r="F63" s="35">
        <v>100.15263972144623</v>
      </c>
      <c r="G63" s="11">
        <f>G36</f>
        <v>-1.5E-3</v>
      </c>
      <c r="H63" s="10" t="str">
        <f>H36</f>
        <v>Markdown</v>
      </c>
      <c r="I63" s="35">
        <f>I36</f>
        <v>100.59486125493441</v>
      </c>
      <c r="J63" s="35">
        <f>ROUND(N63/K63,4)</f>
        <v>3.3700000000000001E-2</v>
      </c>
      <c r="K63" s="36">
        <v>1312435.9380999999</v>
      </c>
      <c r="L63" s="34">
        <v>10</v>
      </c>
      <c r="M63" s="34">
        <f>M36</f>
        <v>1000000</v>
      </c>
      <c r="N63" s="82">
        <f>L63*M63*(I63-F63)%</f>
        <v>44222.153348817985</v>
      </c>
    </row>
    <row r="64" spans="1:14" s="7" customFormat="1" hidden="1" x14ac:dyDescent="0.3">
      <c r="A64" s="33"/>
      <c r="B64" s="32"/>
      <c r="C64" s="31"/>
      <c r="D64" s="30"/>
      <c r="E64" s="30"/>
      <c r="F64" s="47"/>
      <c r="G64" s="48"/>
      <c r="H64" s="27"/>
      <c r="I64" s="47"/>
      <c r="J64" s="47"/>
      <c r="K64" s="46"/>
      <c r="L64" s="25"/>
      <c r="M64" s="25"/>
      <c r="N64" s="25"/>
    </row>
    <row r="65" spans="1:14" hidden="1" x14ac:dyDescent="0.3"/>
    <row r="66" spans="1:14" s="7" customFormat="1" ht="15.6" hidden="1" customHeight="1" x14ac:dyDescent="0.3">
      <c r="A66" s="41">
        <v>1</v>
      </c>
      <c r="B66" s="43" t="s">
        <v>24</v>
      </c>
      <c r="C66" s="13">
        <f>$C$2</f>
        <v>44543</v>
      </c>
      <c r="D66" s="42">
        <v>42446</v>
      </c>
      <c r="E66" s="42">
        <v>46098</v>
      </c>
      <c r="F66" s="38">
        <f>F7</f>
        <v>90.346136978840605</v>
      </c>
      <c r="G66" s="40">
        <f>G7</f>
        <v>-1.5E-3</v>
      </c>
      <c r="H66" s="45" t="str">
        <f>H7</f>
        <v>Markdown</v>
      </c>
      <c r="I66" s="38">
        <f>I7</f>
        <v>90.893496104903164</v>
      </c>
      <c r="J66" s="37">
        <f>ROUND(N66/K66,4)</f>
        <v>8.8999999999999999E-3</v>
      </c>
      <c r="K66" s="34">
        <v>46240802.100500003</v>
      </c>
      <c r="L66" s="34">
        <v>15028</v>
      </c>
      <c r="M66" s="34">
        <f>M7</f>
        <v>4991</v>
      </c>
      <c r="N66" s="34">
        <f>L66*M66*(I66-F66)%</f>
        <v>410545.33315822517</v>
      </c>
    </row>
    <row r="67" spans="1:14" s="7" customFormat="1" ht="15.6" hidden="1" customHeight="1" x14ac:dyDescent="0.3">
      <c r="A67" s="41">
        <v>2</v>
      </c>
      <c r="B67" s="43" t="s">
        <v>23</v>
      </c>
      <c r="C67" s="13">
        <f>$C$2</f>
        <v>44543</v>
      </c>
      <c r="D67" s="42">
        <v>43213</v>
      </c>
      <c r="E67" s="42">
        <v>46866</v>
      </c>
      <c r="F67" s="38" t="e">
        <f>#REF!</f>
        <v>#REF!</v>
      </c>
      <c r="G67" s="40" t="e">
        <f>#REF!</f>
        <v>#REF!</v>
      </c>
      <c r="H67" s="38" t="e">
        <f>#REF!</f>
        <v>#REF!</v>
      </c>
      <c r="I67" s="38" t="e">
        <f>#REF!</f>
        <v>#REF!</v>
      </c>
      <c r="J67" s="37" t="e">
        <f>ROUND(N67/K67,4)</f>
        <v>#REF!</v>
      </c>
      <c r="K67" s="34">
        <v>44396427.817599997</v>
      </c>
      <c r="L67" s="34">
        <v>80</v>
      </c>
      <c r="M67" s="34" t="e">
        <f>#REF!</f>
        <v>#REF!</v>
      </c>
      <c r="N67" s="82" t="e">
        <f>L67*M67*(I67-F67)%</f>
        <v>#REF!</v>
      </c>
    </row>
    <row r="68" spans="1:14" s="7" customFormat="1" ht="15.6" hidden="1" customHeight="1" x14ac:dyDescent="0.3">
      <c r="A68" s="41">
        <v>4</v>
      </c>
      <c r="B68" s="43" t="s">
        <v>22</v>
      </c>
      <c r="C68" s="13">
        <f>$C$2</f>
        <v>44543</v>
      </c>
      <c r="D68" s="42">
        <v>42768</v>
      </c>
      <c r="E68" s="42">
        <v>44959</v>
      </c>
      <c r="F68" s="37">
        <f>F35</f>
        <v>92</v>
      </c>
      <c r="G68" s="40">
        <f>G35</f>
        <v>1.4999999999999999E-2</v>
      </c>
      <c r="H68" s="38" t="str">
        <f>H10</f>
        <v>Markup</v>
      </c>
      <c r="I68" s="37">
        <f>I35</f>
        <v>90.560196634334673</v>
      </c>
      <c r="J68" s="37">
        <f>ROUND(N68/K68,4)</f>
        <v>-8.5000000000000006E-3</v>
      </c>
      <c r="K68" s="34">
        <v>34059131.466499999</v>
      </c>
      <c r="L68" s="34">
        <v>480</v>
      </c>
      <c r="M68" s="34">
        <f>M35</f>
        <v>41667</v>
      </c>
      <c r="N68" s="82">
        <f>L68*M68*(I68-F68)%</f>
        <v>-287962.97681845044</v>
      </c>
    </row>
    <row r="69" spans="1:14" s="7" customFormat="1" ht="15.6" hidden="1" customHeight="1" x14ac:dyDescent="0.3">
      <c r="A69" s="15">
        <v>6</v>
      </c>
      <c r="B69" s="14" t="s">
        <v>0</v>
      </c>
      <c r="C69" s="13">
        <f>$C$2</f>
        <v>44543</v>
      </c>
      <c r="D69" s="17">
        <v>43160</v>
      </c>
      <c r="E69" s="17">
        <v>44986</v>
      </c>
      <c r="F69" s="10">
        <f>F12</f>
        <v>99.986662182950553</v>
      </c>
      <c r="G69" s="11">
        <f>G12</f>
        <v>1E-3</v>
      </c>
      <c r="H69" s="10" t="str">
        <f>H12</f>
        <v>Markup</v>
      </c>
      <c r="I69" s="10">
        <f>I12</f>
        <v>99.783800535158235</v>
      </c>
      <c r="J69" s="35">
        <f>ROUND(N69/K69,4)</f>
        <v>-2.3E-3</v>
      </c>
      <c r="K69" s="36">
        <v>22019796.251699999</v>
      </c>
      <c r="L69" s="34">
        <v>250</v>
      </c>
      <c r="M69" s="34">
        <v>100000</v>
      </c>
      <c r="N69" s="82">
        <f>L69*M69*(I69-F69)%</f>
        <v>-50715.411948079498</v>
      </c>
    </row>
    <row r="70" spans="1:14" s="7" customFormat="1" ht="15.6" hidden="1" customHeight="1" x14ac:dyDescent="0.3">
      <c r="A70" s="15">
        <v>2</v>
      </c>
      <c r="B70" s="14" t="s">
        <v>19</v>
      </c>
      <c r="C70" s="13">
        <f>$C$2</f>
        <v>44543</v>
      </c>
      <c r="D70" s="17">
        <v>42419</v>
      </c>
      <c r="E70" s="17">
        <v>46072</v>
      </c>
      <c r="F70" s="10">
        <f>F55</f>
        <v>96.321689848909429</v>
      </c>
      <c r="G70" s="40">
        <f>G55</f>
        <v>-1.5E-3</v>
      </c>
      <c r="H70" s="41" t="str">
        <f>H55</f>
        <v>Markdown</v>
      </c>
      <c r="I70" s="10">
        <f>I55</f>
        <v>96.911010470544085</v>
      </c>
      <c r="J70" s="35">
        <f>ROUND(N70/K70,4)</f>
        <v>6.4000000000000003E-3</v>
      </c>
      <c r="K70" s="34">
        <v>46240802.100500003</v>
      </c>
      <c r="L70" s="34">
        <v>500</v>
      </c>
      <c r="M70" s="34">
        <f>M44</f>
        <v>99820</v>
      </c>
      <c r="N70" s="82">
        <f>L70*M70*(I70-F70)%</f>
        <v>294129.92225785658</v>
      </c>
    </row>
    <row r="71" spans="1:14" ht="15.6" hidden="1" customHeight="1" x14ac:dyDescent="0.3">
      <c r="A71" s="15">
        <v>2</v>
      </c>
      <c r="B71" s="14" t="s">
        <v>21</v>
      </c>
      <c r="C71" s="13" t="e">
        <f>#REF!</f>
        <v>#REF!</v>
      </c>
      <c r="D71" s="13" t="e">
        <f>#REF!</f>
        <v>#REF!</v>
      </c>
      <c r="E71" s="13" t="e">
        <f>#REF!</f>
        <v>#REF!</v>
      </c>
      <c r="F71" s="38" t="e">
        <f>#REF!</f>
        <v>#REF!</v>
      </c>
      <c r="G71" s="40" t="e">
        <f>#REF!</f>
        <v>#REF!</v>
      </c>
      <c r="H71" s="39" t="e">
        <f>#REF!</f>
        <v>#REF!</v>
      </c>
      <c r="I71" s="38" t="e">
        <f>#REF!</f>
        <v>#REF!</v>
      </c>
      <c r="J71" s="35" t="e">
        <f>ROUND(N71/K71,4)</f>
        <v>#REF!</v>
      </c>
      <c r="K71" s="36">
        <v>36518289.285400003</v>
      </c>
      <c r="L71" s="34">
        <v>2000</v>
      </c>
      <c r="M71" s="34" t="e">
        <f>#REF!</f>
        <v>#REF!</v>
      </c>
      <c r="N71" s="82" t="e">
        <f>L71*M71*(I71-F71)%</f>
        <v>#REF!</v>
      </c>
    </row>
    <row r="72" spans="1:14" s="7" customFormat="1" ht="15.6" hidden="1" customHeight="1" x14ac:dyDescent="0.3">
      <c r="A72" s="15">
        <v>3</v>
      </c>
      <c r="B72" s="14" t="s">
        <v>0</v>
      </c>
      <c r="C72" s="13">
        <f>$C$2</f>
        <v>44543</v>
      </c>
      <c r="D72" s="13">
        <f>D12</f>
        <v>43160</v>
      </c>
      <c r="E72" s="13">
        <f>E12</f>
        <v>44986</v>
      </c>
      <c r="F72" s="10">
        <f>F12</f>
        <v>99.986662182950553</v>
      </c>
      <c r="G72" s="11">
        <f>G12</f>
        <v>1E-3</v>
      </c>
      <c r="H72" s="10" t="str">
        <f>H12</f>
        <v>Markup</v>
      </c>
      <c r="I72" s="10">
        <f>I12</f>
        <v>99.783800535158235</v>
      </c>
      <c r="J72" s="10">
        <f>J12</f>
        <v>-5.4000000000000003E-3</v>
      </c>
      <c r="K72" s="36">
        <v>36518289.285400003</v>
      </c>
      <c r="L72" s="9">
        <v>1000</v>
      </c>
      <c r="M72" s="9">
        <f>M12</f>
        <v>100000</v>
      </c>
      <c r="N72" s="8">
        <f>N12</f>
        <v>-202861.64779231799</v>
      </c>
    </row>
    <row r="73" spans="1:14" s="7" customFormat="1" ht="15.6" hidden="1" customHeight="1" x14ac:dyDescent="0.3">
      <c r="A73" s="15">
        <v>3</v>
      </c>
      <c r="B73" s="14" t="s">
        <v>20</v>
      </c>
      <c r="C73" s="13">
        <f>$C$2</f>
        <v>44543</v>
      </c>
      <c r="D73" s="17">
        <v>43055</v>
      </c>
      <c r="E73" s="17">
        <v>44881</v>
      </c>
      <c r="F73" s="10">
        <f>F9</f>
        <v>100.44776167726479</v>
      </c>
      <c r="G73" s="18">
        <f>G9</f>
        <v>1.4999999999999999E-2</v>
      </c>
      <c r="H73" s="10" t="str">
        <f>H9</f>
        <v>Markup</v>
      </c>
      <c r="I73" s="10">
        <f>I9</f>
        <v>98.790994556287316</v>
      </c>
      <c r="J73" s="35">
        <f>ROUND(N73/K73,4)</f>
        <v>-1.4E-3</v>
      </c>
      <c r="K73" s="34">
        <v>27471837.1897</v>
      </c>
      <c r="L73" s="34">
        <v>1000</v>
      </c>
      <c r="M73" s="34">
        <f>M9</f>
        <v>2250</v>
      </c>
      <c r="N73" s="82">
        <f>L73*M73*(I73-F73)%</f>
        <v>-37277.260221993238</v>
      </c>
    </row>
    <row r="74" spans="1:14" s="7" customFormat="1" ht="15.6" hidden="1" customHeight="1" x14ac:dyDescent="0.3">
      <c r="A74" s="15">
        <v>4</v>
      </c>
      <c r="B74" s="14" t="s">
        <v>19</v>
      </c>
      <c r="C74" s="13">
        <f>$C$2</f>
        <v>44543</v>
      </c>
      <c r="D74" s="17">
        <f>D55</f>
        <v>42419</v>
      </c>
      <c r="E74" s="17">
        <f>E55</f>
        <v>46072</v>
      </c>
      <c r="F74" s="10">
        <f>F55</f>
        <v>96.321689848909429</v>
      </c>
      <c r="G74" s="18">
        <f>G55</f>
        <v>-1.5E-3</v>
      </c>
      <c r="H74" s="17" t="str">
        <f>H55</f>
        <v>Markdown</v>
      </c>
      <c r="I74" s="37">
        <f>I55</f>
        <v>96.911010470544085</v>
      </c>
      <c r="J74" s="35">
        <f>ROUND(N74/K74,4)</f>
        <v>8.5000000000000006E-3</v>
      </c>
      <c r="K74" s="34">
        <v>34405774.509999998</v>
      </c>
      <c r="L74" s="34">
        <v>500</v>
      </c>
      <c r="M74" s="34">
        <f>M55</f>
        <v>99820</v>
      </c>
      <c r="N74" s="82">
        <f>L74*M74*(I74-F74)%</f>
        <v>294129.92225785658</v>
      </c>
    </row>
    <row r="75" spans="1:14" s="7" customFormat="1" ht="15.6" hidden="1" customHeight="1" x14ac:dyDescent="0.3">
      <c r="A75" s="15">
        <v>4</v>
      </c>
      <c r="B75" s="14" t="s">
        <v>18</v>
      </c>
      <c r="C75" s="13">
        <f>C74</f>
        <v>44543</v>
      </c>
      <c r="D75" s="17">
        <f>D63</f>
        <v>43839</v>
      </c>
      <c r="E75" s="17">
        <f>E63</f>
        <v>47492</v>
      </c>
      <c r="F75" s="35">
        <f>F63</f>
        <v>100.15263972144623</v>
      </c>
      <c r="G75" s="11">
        <f>G63</f>
        <v>-1.5E-3</v>
      </c>
      <c r="H75" s="10" t="e">
        <f>#REF!</f>
        <v>#REF!</v>
      </c>
      <c r="I75" s="35">
        <f>I63</f>
        <v>100.59486125493441</v>
      </c>
      <c r="J75" s="35">
        <f>ROUND(N75/K75,4)</f>
        <v>1.2800000000000001E-2</v>
      </c>
      <c r="K75" s="36">
        <v>34460129.815899998</v>
      </c>
      <c r="L75" s="34">
        <v>100</v>
      </c>
      <c r="M75" s="34">
        <f>M63</f>
        <v>1000000</v>
      </c>
      <c r="N75" s="82">
        <f>L75*M75*(I75-F75)%</f>
        <v>442221.53348817985</v>
      </c>
    </row>
    <row r="76" spans="1:14" s="7" customFormat="1" ht="15.6" hidden="1" customHeight="1" x14ac:dyDescent="0.3">
      <c r="A76" s="15">
        <v>6</v>
      </c>
      <c r="B76" s="14" t="s">
        <v>18</v>
      </c>
      <c r="C76" s="13">
        <f>C75</f>
        <v>44543</v>
      </c>
      <c r="D76" s="17">
        <f>D53</f>
        <v>42727</v>
      </c>
      <c r="E76" s="17">
        <f>E53</f>
        <v>46379</v>
      </c>
      <c r="F76" s="35">
        <f>F36</f>
        <v>99.595304073382522</v>
      </c>
      <c r="G76" s="11">
        <f>G63</f>
        <v>-1.5E-3</v>
      </c>
      <c r="H76" s="10" t="str">
        <f>H53</f>
        <v>Markup</v>
      </c>
      <c r="I76" s="35">
        <f>I36</f>
        <v>100.59486125493441</v>
      </c>
      <c r="J76" s="35">
        <f>ROUND(N76/K76,4)</f>
        <v>2.93E-2</v>
      </c>
      <c r="K76" s="34">
        <v>34059131.466499999</v>
      </c>
      <c r="L76" s="34">
        <v>100</v>
      </c>
      <c r="M76" s="34">
        <f>M56</f>
        <v>1000000</v>
      </c>
      <c r="N76" s="82">
        <f>L76*M76*(I76-F76)%</f>
        <v>999557.18155189289</v>
      </c>
    </row>
    <row r="77" spans="1:14" s="7" customFormat="1" hidden="1" x14ac:dyDescent="0.3">
      <c r="A77" s="33"/>
      <c r="B77" s="32"/>
      <c r="C77" s="31"/>
      <c r="D77" s="30"/>
      <c r="E77" s="30"/>
      <c r="F77" s="27"/>
      <c r="G77" s="29"/>
      <c r="H77" s="28"/>
      <c r="I77" s="27"/>
      <c r="J77" s="26"/>
      <c r="K77" s="25"/>
      <c r="L77" s="25"/>
      <c r="M77" s="25"/>
      <c r="N77" s="25"/>
    </row>
    <row r="78" spans="1:14" hidden="1" x14ac:dyDescent="0.3">
      <c r="A78" s="23" t="s">
        <v>17</v>
      </c>
    </row>
    <row r="79" spans="1:14" ht="46.8" hidden="1" x14ac:dyDescent="0.3">
      <c r="A79" s="21" t="s">
        <v>16</v>
      </c>
      <c r="B79" s="21" t="s">
        <v>15</v>
      </c>
      <c r="C79" s="21" t="s">
        <v>14</v>
      </c>
      <c r="D79" s="21" t="s">
        <v>13</v>
      </c>
      <c r="E79" s="21" t="s">
        <v>12</v>
      </c>
      <c r="F79" s="21" t="s">
        <v>11</v>
      </c>
      <c r="G79" s="22" t="s">
        <v>10</v>
      </c>
      <c r="H79" s="21" t="s">
        <v>9</v>
      </c>
      <c r="I79" s="21" t="s">
        <v>8</v>
      </c>
      <c r="J79" s="21" t="s">
        <v>7</v>
      </c>
      <c r="K79" s="20" t="s">
        <v>6</v>
      </c>
      <c r="L79" s="20" t="s">
        <v>5</v>
      </c>
      <c r="M79" s="20" t="s">
        <v>4</v>
      </c>
      <c r="N79" s="83" t="s">
        <v>3</v>
      </c>
    </row>
    <row r="80" spans="1:14" s="7" customFormat="1" hidden="1" x14ac:dyDescent="0.3">
      <c r="A80" s="15">
        <v>1</v>
      </c>
      <c r="B80" s="14" t="s">
        <v>2</v>
      </c>
      <c r="C80" s="13">
        <f>$C$2</f>
        <v>44543</v>
      </c>
      <c r="D80" s="17">
        <f>D13</f>
        <v>42727</v>
      </c>
      <c r="E80" s="17">
        <f>E13</f>
        <v>46379</v>
      </c>
      <c r="F80" s="10">
        <f>F13</f>
        <v>100</v>
      </c>
      <c r="G80" s="11">
        <f>G13</f>
        <v>7.4999999999999997E-3</v>
      </c>
      <c r="H80" s="17" t="str">
        <f>H13</f>
        <v>Markup</v>
      </c>
      <c r="I80" s="10">
        <f>I13</f>
        <v>96.942099999999996</v>
      </c>
      <c r="J80" s="10">
        <f>J8</f>
        <v>-2.1299999999999999E-2</v>
      </c>
      <c r="K80" s="9">
        <v>2099821.9742000001</v>
      </c>
      <c r="L80" s="9">
        <v>250</v>
      </c>
      <c r="M80" s="9">
        <f>M13</f>
        <v>99840</v>
      </c>
      <c r="N80" s="82">
        <f>L80*M80*(I80-F80)%</f>
        <v>-763251.8400000009</v>
      </c>
    </row>
    <row r="81" spans="1:14" s="7" customFormat="1" hidden="1" x14ac:dyDescent="0.3">
      <c r="A81" s="15">
        <v>1</v>
      </c>
      <c r="B81" s="14" t="s">
        <v>2</v>
      </c>
      <c r="C81" s="13">
        <f>$C$2</f>
        <v>44543</v>
      </c>
      <c r="D81" s="17">
        <f>D13</f>
        <v>42727</v>
      </c>
      <c r="E81" s="17">
        <f>E13</f>
        <v>46379</v>
      </c>
      <c r="F81" s="10">
        <f>F13</f>
        <v>100</v>
      </c>
      <c r="G81" s="11">
        <f>G13</f>
        <v>7.4999999999999997E-3</v>
      </c>
      <c r="H81" s="18" t="str">
        <f>H13</f>
        <v>Markup</v>
      </c>
      <c r="I81" s="10">
        <f>I13</f>
        <v>96.942099999999996</v>
      </c>
      <c r="J81" s="10">
        <f>J12</f>
        <v>-5.4000000000000003E-3</v>
      </c>
      <c r="K81" s="9">
        <v>2563299.9010999999</v>
      </c>
      <c r="L81" s="9">
        <v>250</v>
      </c>
      <c r="M81" s="9">
        <f>M53</f>
        <v>99840</v>
      </c>
      <c r="N81" s="82">
        <f>L81*M81*(I81-F81)%</f>
        <v>-763251.8400000009</v>
      </c>
    </row>
    <row r="82" spans="1:14" s="7" customFormat="1" hidden="1" x14ac:dyDescent="0.3">
      <c r="A82" s="15">
        <v>1</v>
      </c>
      <c r="B82" s="14" t="s">
        <v>1</v>
      </c>
      <c r="C82" s="13">
        <f>$C$2</f>
        <v>44543</v>
      </c>
      <c r="D82" s="17" t="e">
        <f>#REF!</f>
        <v>#REF!</v>
      </c>
      <c r="E82" s="17" t="e">
        <f>#REF!</f>
        <v>#REF!</v>
      </c>
      <c r="F82" s="10" t="e">
        <f>#REF!</f>
        <v>#REF!</v>
      </c>
      <c r="G82" s="11" t="e">
        <f>#REF!</f>
        <v>#REF!</v>
      </c>
      <c r="H82" s="17" t="e">
        <f>#REF!</f>
        <v>#REF!</v>
      </c>
      <c r="I82" s="10" t="e">
        <f>#REF!</f>
        <v>#REF!</v>
      </c>
      <c r="J82" s="10">
        <f>J13</f>
        <v>-0.1009</v>
      </c>
      <c r="K82" s="9">
        <v>1753406.4038</v>
      </c>
      <c r="L82" s="9">
        <v>4000</v>
      </c>
      <c r="M82" s="9" t="e">
        <f>#REF!</f>
        <v>#REF!</v>
      </c>
      <c r="N82" s="82" t="e">
        <f>L82*M82*(I82-F82)%</f>
        <v>#REF!</v>
      </c>
    </row>
    <row r="83" spans="1:14" s="7" customFormat="1" ht="15.6" hidden="1" customHeight="1" x14ac:dyDescent="0.3">
      <c r="A83" s="15">
        <v>2</v>
      </c>
      <c r="B83" s="14" t="s">
        <v>0</v>
      </c>
      <c r="C83" s="13">
        <f>$C$2</f>
        <v>44543</v>
      </c>
      <c r="D83" s="13">
        <f>D72</f>
        <v>43160</v>
      </c>
      <c r="E83" s="13">
        <f>E72</f>
        <v>44986</v>
      </c>
      <c r="F83" s="12">
        <f>F72</f>
        <v>99.986662182950553</v>
      </c>
      <c r="G83" s="11">
        <f>G72</f>
        <v>1E-3</v>
      </c>
      <c r="H83" s="10" t="e">
        <f>#REF!</f>
        <v>#REF!</v>
      </c>
      <c r="I83" s="10">
        <f>I72</f>
        <v>99.783800535158235</v>
      </c>
      <c r="J83" s="10" t="e">
        <f>#REF!</f>
        <v>#REF!</v>
      </c>
      <c r="K83" s="9">
        <v>2563265.4972999999</v>
      </c>
      <c r="L83" s="9">
        <v>4000</v>
      </c>
      <c r="M83" s="9">
        <f>M72</f>
        <v>100000</v>
      </c>
      <c r="N83" s="8" t="e">
        <f>#REF!</f>
        <v>#REF!</v>
      </c>
    </row>
    <row r="84" spans="1:14" hidden="1" x14ac:dyDescent="0.3"/>
    <row r="85" spans="1:14" hidden="1" x14ac:dyDescent="0.3"/>
    <row r="86" spans="1:14" hidden="1" x14ac:dyDescent="0.3"/>
    <row r="87" spans="1:14" hidden="1" x14ac:dyDescent="0.3"/>
    <row r="88" spans="1:14" hidden="1" x14ac:dyDescent="0.3"/>
    <row r="89" spans="1:14" hidden="1" x14ac:dyDescent="0.3"/>
    <row r="90" spans="1:14" s="6" customFormat="1" x14ac:dyDescent="0.3">
      <c r="A90" s="2"/>
      <c r="B90" s="2"/>
      <c r="C90" s="2"/>
      <c r="D90" s="2"/>
      <c r="E90" s="2"/>
      <c r="F90" s="4"/>
      <c r="G90" s="5"/>
      <c r="H90" s="4"/>
      <c r="I90" s="4"/>
      <c r="J90" s="2"/>
      <c r="K90" s="3"/>
      <c r="L90" s="3"/>
      <c r="M90" s="3"/>
      <c r="N90" s="81"/>
    </row>
  </sheetData>
  <pageMargins left="0.72" right="0.17" top="1.0900000000000001" bottom="1" header="0.5" footer="0.5"/>
  <pageSetup scale="4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0"/>
  <sheetViews>
    <sheetView showGridLines="0" view="pageBreakPreview" zoomScale="70" zoomScaleNormal="70" zoomScaleSheetLayoutView="70" zoomScalePageLayoutView="70" workbookViewId="0">
      <selection activeCell="G93" sqref="G93"/>
    </sheetView>
  </sheetViews>
  <sheetFormatPr defaultColWidth="9.109375" defaultRowHeight="15.6" x14ac:dyDescent="0.3"/>
  <cols>
    <col min="1" max="1" width="8" style="2" customWidth="1"/>
    <col min="2" max="2" width="64" style="2" bestFit="1" customWidth="1"/>
    <col min="3" max="3" width="17.6640625" style="2" customWidth="1"/>
    <col min="4" max="4" width="15.5546875" style="2" bestFit="1" customWidth="1"/>
    <col min="5" max="5" width="16.44140625" style="2" customWidth="1"/>
    <col min="6" max="6" width="14.44140625" style="4" customWidth="1"/>
    <col min="7" max="7" width="19.5546875" style="5" customWidth="1"/>
    <col min="8" max="8" width="16.6640625" style="4" customWidth="1"/>
    <col min="9" max="9" width="20.5546875" style="4" customWidth="1"/>
    <col min="10" max="10" width="12.88671875" style="2" customWidth="1"/>
    <col min="11" max="11" width="34" style="3" customWidth="1"/>
    <col min="12" max="12" width="15.44140625" style="3" bestFit="1" customWidth="1"/>
    <col min="13" max="13" width="18.6640625" style="3" bestFit="1" customWidth="1"/>
    <col min="14" max="14" width="19.6640625" style="81" customWidth="1"/>
    <col min="15" max="16384" width="9.109375" style="1"/>
  </cols>
  <sheetData>
    <row r="1" spans="1:14" x14ac:dyDescent="0.3">
      <c r="A1" s="79" t="s">
        <v>42</v>
      </c>
      <c r="C1" s="79"/>
    </row>
    <row r="2" spans="1:14" x14ac:dyDescent="0.3">
      <c r="A2" s="79" t="s">
        <v>41</v>
      </c>
      <c r="C2" s="80">
        <v>44546</v>
      </c>
      <c r="F2" s="78"/>
      <c r="I2" s="78"/>
    </row>
    <row r="3" spans="1:14" x14ac:dyDescent="0.3">
      <c r="A3" s="79"/>
      <c r="C3" s="79"/>
      <c r="F3" s="78"/>
    </row>
    <row r="5" spans="1:14" x14ac:dyDescent="0.3">
      <c r="A5" s="23" t="s">
        <v>40</v>
      </c>
    </row>
    <row r="6" spans="1:14" ht="46.8" x14ac:dyDescent="0.3">
      <c r="A6" s="21" t="s">
        <v>16</v>
      </c>
      <c r="B6" s="21" t="s">
        <v>15</v>
      </c>
      <c r="C6" s="21" t="s">
        <v>14</v>
      </c>
      <c r="D6" s="21" t="s">
        <v>13</v>
      </c>
      <c r="E6" s="21" t="s">
        <v>12</v>
      </c>
      <c r="F6" s="21" t="s">
        <v>11</v>
      </c>
      <c r="G6" s="22" t="s">
        <v>10</v>
      </c>
      <c r="H6" s="21" t="s">
        <v>9</v>
      </c>
      <c r="I6" s="21" t="s">
        <v>8</v>
      </c>
      <c r="J6" s="21" t="s">
        <v>7</v>
      </c>
      <c r="K6" s="20" t="s">
        <v>6</v>
      </c>
      <c r="L6" s="20" t="s">
        <v>5</v>
      </c>
      <c r="M6" s="20" t="s">
        <v>4</v>
      </c>
      <c r="N6" s="85" t="s">
        <v>3</v>
      </c>
    </row>
    <row r="7" spans="1:14" s="7" customFormat="1" ht="15.6" hidden="1" customHeight="1" x14ac:dyDescent="0.3">
      <c r="A7" s="15">
        <v>1</v>
      </c>
      <c r="B7" s="14" t="s">
        <v>24</v>
      </c>
      <c r="C7" s="13">
        <f>$C$2</f>
        <v>44546</v>
      </c>
      <c r="D7" s="17">
        <v>42446</v>
      </c>
      <c r="E7" s="17">
        <v>46098</v>
      </c>
      <c r="F7" s="10">
        <v>90.346136978840605</v>
      </c>
      <c r="G7" s="40">
        <v>-1.5E-3</v>
      </c>
      <c r="H7" s="41" t="s">
        <v>33</v>
      </c>
      <c r="I7" s="10">
        <v>90.893496104903164</v>
      </c>
      <c r="J7" s="35">
        <f>ROUND(N7/K7,4)</f>
        <v>8.0000000000000002E-3</v>
      </c>
      <c r="K7" s="36">
        <v>35983606.870399997</v>
      </c>
      <c r="L7" s="34">
        <v>10480</v>
      </c>
      <c r="M7" s="34">
        <v>4991</v>
      </c>
      <c r="N7" s="34">
        <f>L7*M7*(I7-F7)%</f>
        <v>286299.91292907903</v>
      </c>
    </row>
    <row r="8" spans="1:14" s="7" customFormat="1" ht="15.6" customHeight="1" x14ac:dyDescent="0.3">
      <c r="A8" s="15">
        <v>1</v>
      </c>
      <c r="B8" s="14" t="s">
        <v>1</v>
      </c>
      <c r="C8" s="13">
        <f>$C$2</f>
        <v>44546</v>
      </c>
      <c r="D8" s="17">
        <v>43165</v>
      </c>
      <c r="E8" s="17">
        <v>44991</v>
      </c>
      <c r="F8" s="10">
        <v>101.02500000000001</v>
      </c>
      <c r="G8" s="39">
        <v>1.0999999999999999E-2</v>
      </c>
      <c r="H8" s="41" t="s">
        <v>27</v>
      </c>
      <c r="I8" s="10">
        <v>100.0444</v>
      </c>
      <c r="J8" s="35">
        <f>ROUND(N8/K8,4)</f>
        <v>-1.55E-2</v>
      </c>
      <c r="K8" s="54">
        <v>38018040.748000003</v>
      </c>
      <c r="L8" s="34">
        <v>18000</v>
      </c>
      <c r="M8" s="34">
        <v>3333</v>
      </c>
      <c r="N8" s="34">
        <f>L8*M8*(I8-F8)%</f>
        <v>-588301.16400000581</v>
      </c>
    </row>
    <row r="9" spans="1:14" s="7" customFormat="1" ht="15.6" hidden="1" customHeight="1" x14ac:dyDescent="0.3">
      <c r="A9" s="15">
        <v>2</v>
      </c>
      <c r="B9" s="14" t="s">
        <v>28</v>
      </c>
      <c r="C9" s="13">
        <f>$C$2</f>
        <v>44546</v>
      </c>
      <c r="D9" s="17">
        <v>42934</v>
      </c>
      <c r="E9" s="17">
        <v>44760</v>
      </c>
      <c r="F9" s="10">
        <v>100.44776167726479</v>
      </c>
      <c r="G9" s="39">
        <v>1.4999999999999999E-2</v>
      </c>
      <c r="H9" s="41" t="s">
        <v>27</v>
      </c>
      <c r="I9" s="10">
        <v>98.790994556287316</v>
      </c>
      <c r="J9" s="35">
        <f>ROUND(N9/K9,4)</f>
        <v>-9.7000000000000003E-3</v>
      </c>
      <c r="K9" s="54">
        <v>38356707.575800002</v>
      </c>
      <c r="L9" s="34">
        <v>10000</v>
      </c>
      <c r="M9" s="34">
        <v>2250</v>
      </c>
      <c r="N9" s="34">
        <f>L9*M9*(I9-F9)%</f>
        <v>-372772.60221993242</v>
      </c>
    </row>
    <row r="10" spans="1:14" s="7" customFormat="1" ht="15.6" hidden="1" customHeight="1" x14ac:dyDescent="0.3">
      <c r="A10" s="15">
        <v>1</v>
      </c>
      <c r="B10" s="14" t="s">
        <v>22</v>
      </c>
      <c r="C10" s="13">
        <f>$C$2</f>
        <v>44546</v>
      </c>
      <c r="D10" s="17">
        <v>42768</v>
      </c>
      <c r="E10" s="17">
        <v>44959</v>
      </c>
      <c r="F10" s="35">
        <v>92</v>
      </c>
      <c r="G10" s="39">
        <v>1.4999999999999999E-2</v>
      </c>
      <c r="H10" s="41" t="s">
        <v>27</v>
      </c>
      <c r="I10" s="35">
        <v>90.560196634334673</v>
      </c>
      <c r="J10" s="35">
        <f>ROUND(N10/K10,4)</f>
        <v>-7.7999999999999996E-3</v>
      </c>
      <c r="K10" s="36">
        <v>38570342.895599999</v>
      </c>
      <c r="L10" s="34">
        <v>500</v>
      </c>
      <c r="M10" s="34">
        <v>41667</v>
      </c>
      <c r="N10" s="34">
        <f>L10*M10*(I10-F10)%</f>
        <v>-299961.43418588588</v>
      </c>
    </row>
    <row r="11" spans="1:14" s="7" customFormat="1" ht="15.75" customHeight="1" x14ac:dyDescent="0.3">
      <c r="A11" s="15">
        <v>2</v>
      </c>
      <c r="B11" s="14" t="s">
        <v>34</v>
      </c>
      <c r="C11" s="13">
        <f>$C$2</f>
        <v>44546</v>
      </c>
      <c r="D11" s="17">
        <v>43907</v>
      </c>
      <c r="E11" s="17">
        <v>47559</v>
      </c>
      <c r="F11" s="10">
        <v>113.14570000000001</v>
      </c>
      <c r="G11" s="39">
        <v>1.4999999999999999E-2</v>
      </c>
      <c r="H11" s="41" t="s">
        <v>27</v>
      </c>
      <c r="I11" s="10">
        <v>104.6541</v>
      </c>
      <c r="J11" s="35">
        <f>ROUND(N11/K11,4)</f>
        <v>-0.11169999999999999</v>
      </c>
      <c r="K11" s="36">
        <f>+K8</f>
        <v>38018040.748000003</v>
      </c>
      <c r="L11" s="34">
        <v>50</v>
      </c>
      <c r="M11" s="34">
        <v>1000000</v>
      </c>
      <c r="N11" s="34">
        <f>L11*M11*(I11-F11)%</f>
        <v>-4245800.0000000028</v>
      </c>
    </row>
    <row r="12" spans="1:14" s="7" customFormat="1" ht="15.6" hidden="1" customHeight="1" x14ac:dyDescent="0.3">
      <c r="A12" s="15">
        <v>5</v>
      </c>
      <c r="B12" s="14" t="s">
        <v>0</v>
      </c>
      <c r="C12" s="13">
        <f>$C$2</f>
        <v>44546</v>
      </c>
      <c r="D12" s="17">
        <v>43160</v>
      </c>
      <c r="E12" s="17">
        <v>44986</v>
      </c>
      <c r="F12" s="10">
        <v>99.986662182950553</v>
      </c>
      <c r="G12" s="39">
        <v>1E-3</v>
      </c>
      <c r="H12" s="41" t="s">
        <v>27</v>
      </c>
      <c r="I12" s="10">
        <v>99.783800535158235</v>
      </c>
      <c r="J12" s="35">
        <f>ROUND(N12/K12,4)</f>
        <v>-5.4000000000000003E-3</v>
      </c>
      <c r="K12" s="36">
        <v>37716058.631999999</v>
      </c>
      <c r="L12" s="34">
        <v>1000</v>
      </c>
      <c r="M12" s="34">
        <v>100000</v>
      </c>
      <c r="N12" s="34">
        <f>L12*M12*(I12-F12)%</f>
        <v>-202861.64779231799</v>
      </c>
    </row>
    <row r="13" spans="1:14" s="7" customFormat="1" ht="15.6" hidden="1" customHeight="1" x14ac:dyDescent="0.3">
      <c r="A13" s="15">
        <v>3</v>
      </c>
      <c r="B13" s="14" t="s">
        <v>2</v>
      </c>
      <c r="C13" s="13">
        <f>$C$2</f>
        <v>44546</v>
      </c>
      <c r="D13" s="17">
        <v>42727</v>
      </c>
      <c r="E13" s="17">
        <v>46379</v>
      </c>
      <c r="F13" s="10">
        <v>100</v>
      </c>
      <c r="G13" s="39">
        <v>7.4999999999999997E-3</v>
      </c>
      <c r="H13" s="41" t="s">
        <v>27</v>
      </c>
      <c r="I13" s="10">
        <v>96.942099999999996</v>
      </c>
      <c r="J13" s="35">
        <f>ROUND(N13/K13,4)</f>
        <v>-0.1009</v>
      </c>
      <c r="K13" s="54">
        <v>36323139.914499998</v>
      </c>
      <c r="L13" s="34">
        <v>1200</v>
      </c>
      <c r="M13" s="34">
        <v>99840</v>
      </c>
      <c r="N13" s="34">
        <f>L13*M13*(I13-F13)%</f>
        <v>-3663608.8320000046</v>
      </c>
    </row>
    <row r="14" spans="1:14" s="7" customFormat="1" ht="15.6" hidden="1" customHeight="1" x14ac:dyDescent="0.3">
      <c r="A14" s="77">
        <v>2</v>
      </c>
      <c r="B14" s="76" t="s">
        <v>19</v>
      </c>
      <c r="C14" s="75">
        <f>$C$2</f>
        <v>44546</v>
      </c>
      <c r="D14" s="74">
        <v>42419</v>
      </c>
      <c r="E14" s="74">
        <v>46072</v>
      </c>
      <c r="F14" s="71">
        <v>96.321689848909429</v>
      </c>
      <c r="G14" s="73">
        <v>-1.5E-3</v>
      </c>
      <c r="H14" s="72" t="s">
        <v>33</v>
      </c>
      <c r="I14" s="71">
        <v>96.911010470544085</v>
      </c>
      <c r="J14" s="70">
        <f>ROUND(N14/K14,4)</f>
        <v>6.8999999999999999E-3</v>
      </c>
      <c r="K14" s="69">
        <v>35983606.870399997</v>
      </c>
      <c r="L14" s="69">
        <v>425</v>
      </c>
      <c r="M14" s="69">
        <v>99820</v>
      </c>
      <c r="N14" s="89">
        <f>L14*M14*(I14-F14)%</f>
        <v>250010.43391917812</v>
      </c>
    </row>
    <row r="15" spans="1:14" s="7" customFormat="1" ht="15.6" hidden="1" customHeight="1" x14ac:dyDescent="0.3">
      <c r="A15" s="15">
        <v>3</v>
      </c>
      <c r="B15" s="14" t="s">
        <v>32</v>
      </c>
      <c r="C15" s="13">
        <f>$C$2</f>
        <v>44546</v>
      </c>
      <c r="D15" s="17">
        <v>44256</v>
      </c>
      <c r="E15" s="17">
        <v>47908</v>
      </c>
      <c r="F15" s="10">
        <v>104.4074</v>
      </c>
      <c r="G15" s="39">
        <v>6.4999999999999997E-3</v>
      </c>
      <c r="H15" s="41" t="s">
        <v>27</v>
      </c>
      <c r="I15" s="10">
        <v>100.36065387766988</v>
      </c>
      <c r="J15" s="35">
        <f>ROUND(N15/K15,4)</f>
        <v>-0.19409999999999999</v>
      </c>
      <c r="K15" s="36">
        <v>38570342.895599999</v>
      </c>
      <c r="L15" s="34">
        <v>1850</v>
      </c>
      <c r="M15" s="34">
        <v>99980</v>
      </c>
      <c r="N15" s="34">
        <f>L15*M15*(I15-F15)%</f>
        <v>-7484983.0302454596</v>
      </c>
    </row>
    <row r="16" spans="1:14" x14ac:dyDescent="0.3">
      <c r="A16" s="1"/>
      <c r="B16" s="1"/>
      <c r="C16" s="1"/>
      <c r="D16" s="1"/>
      <c r="E16" s="1"/>
      <c r="F16" s="65"/>
      <c r="G16" s="66"/>
      <c r="H16" s="65"/>
      <c r="I16" s="67"/>
      <c r="J16" s="1"/>
      <c r="K16" s="6"/>
      <c r="L16" s="6"/>
      <c r="M16" s="6"/>
      <c r="N16" s="88"/>
    </row>
    <row r="17" spans="1:14" hidden="1" x14ac:dyDescent="0.3">
      <c r="A17" s="61" t="s">
        <v>39</v>
      </c>
      <c r="B17" s="1"/>
      <c r="C17" s="1"/>
      <c r="D17" s="1"/>
      <c r="E17" s="1"/>
      <c r="F17" s="65"/>
      <c r="G17" s="66"/>
      <c r="H17" s="65"/>
      <c r="I17" s="65"/>
      <c r="J17" s="1"/>
      <c r="K17" s="6"/>
      <c r="L17" s="6"/>
      <c r="M17" s="6"/>
      <c r="N17" s="88"/>
    </row>
    <row r="18" spans="1:14" ht="46.8" hidden="1" x14ac:dyDescent="0.3">
      <c r="A18" s="62" t="s">
        <v>16</v>
      </c>
      <c r="B18" s="62" t="s">
        <v>15</v>
      </c>
      <c r="C18" s="62" t="s">
        <v>14</v>
      </c>
      <c r="D18" s="62" t="s">
        <v>13</v>
      </c>
      <c r="E18" s="62" t="s">
        <v>12</v>
      </c>
      <c r="F18" s="62" t="s">
        <v>11</v>
      </c>
      <c r="G18" s="64" t="s">
        <v>10</v>
      </c>
      <c r="H18" s="62" t="s">
        <v>9</v>
      </c>
      <c r="I18" s="62" t="s">
        <v>8</v>
      </c>
      <c r="J18" s="62" t="s">
        <v>7</v>
      </c>
      <c r="K18" s="63" t="s">
        <v>6</v>
      </c>
      <c r="L18" s="63" t="s">
        <v>5</v>
      </c>
      <c r="M18" s="63" t="s">
        <v>4</v>
      </c>
      <c r="N18" s="87" t="s">
        <v>3</v>
      </c>
    </row>
    <row r="19" spans="1:14" s="7" customFormat="1" hidden="1" x14ac:dyDescent="0.3">
      <c r="A19" s="33">
        <v>1</v>
      </c>
      <c r="B19" s="32" t="s">
        <v>21</v>
      </c>
      <c r="C19" s="31">
        <f>$C$2</f>
        <v>44546</v>
      </c>
      <c r="D19" s="30">
        <v>41325</v>
      </c>
      <c r="E19" s="30">
        <v>44247</v>
      </c>
      <c r="F19" s="27" t="e">
        <f>#REF!</f>
        <v>#REF!</v>
      </c>
      <c r="G19" s="53" t="e">
        <f>#REF!</f>
        <v>#REF!</v>
      </c>
      <c r="H19" s="52" t="e">
        <f>#REF!</f>
        <v>#REF!</v>
      </c>
      <c r="I19" s="27" t="e">
        <f>#REF!</f>
        <v>#REF!</v>
      </c>
      <c r="J19" s="47" t="e">
        <f>ROUND(N19/K19,4)</f>
        <v>#REF!</v>
      </c>
      <c r="K19" s="46">
        <v>18460455.1613</v>
      </c>
      <c r="L19" s="25">
        <v>2000</v>
      </c>
      <c r="M19" s="25" t="e">
        <f>#REF!</f>
        <v>#REF!</v>
      </c>
      <c r="N19" s="25" t="e">
        <f>L19*M19*(I19-F19)%</f>
        <v>#REF!</v>
      </c>
    </row>
    <row r="20" spans="1:14" s="7" customFormat="1" hidden="1" x14ac:dyDescent="0.3">
      <c r="A20" s="33">
        <v>1</v>
      </c>
      <c r="B20" s="32" t="s">
        <v>24</v>
      </c>
      <c r="C20" s="31">
        <f>$C$2</f>
        <v>44546</v>
      </c>
      <c r="D20" s="30">
        <v>42446</v>
      </c>
      <c r="E20" s="30">
        <v>46098</v>
      </c>
      <c r="F20" s="27">
        <f>F7</f>
        <v>90.346136978840605</v>
      </c>
      <c r="G20" s="53">
        <f>G7</f>
        <v>-1.5E-3</v>
      </c>
      <c r="H20" s="52" t="s">
        <v>27</v>
      </c>
      <c r="I20" s="27">
        <f>I7</f>
        <v>90.893496104903164</v>
      </c>
      <c r="J20" s="47">
        <f>ROUND(N20/K20,4)</f>
        <v>7.8E-2</v>
      </c>
      <c r="K20" s="46">
        <v>18397476.333299998</v>
      </c>
      <c r="L20" s="25">
        <v>52500</v>
      </c>
      <c r="M20" s="25">
        <f>M7</f>
        <v>4991</v>
      </c>
      <c r="N20" s="25">
        <f>L20*M20*(I20-F20)%</f>
        <v>1434231.4340435734</v>
      </c>
    </row>
    <row r="21" spans="1:14" s="7" customFormat="1" hidden="1" x14ac:dyDescent="0.3">
      <c r="A21" s="33">
        <v>1</v>
      </c>
      <c r="B21" s="32" t="s">
        <v>1</v>
      </c>
      <c r="C21" s="31">
        <f>$C$2</f>
        <v>44546</v>
      </c>
      <c r="D21" s="30">
        <v>43165</v>
      </c>
      <c r="E21" s="30">
        <v>44991</v>
      </c>
      <c r="F21" s="27">
        <v>99.221635880026099</v>
      </c>
      <c r="G21" s="53">
        <v>1.5E-3</v>
      </c>
      <c r="H21" s="52" t="s">
        <v>27</v>
      </c>
      <c r="I21" s="27">
        <v>98.98288101887978</v>
      </c>
      <c r="J21" s="47">
        <f>ROUND(N21/K21,4)</f>
        <v>-4.1999999999999997E-3</v>
      </c>
      <c r="K21" s="46">
        <v>40154909.262500003</v>
      </c>
      <c r="L21" s="25">
        <v>14000</v>
      </c>
      <c r="M21" s="25">
        <v>5000</v>
      </c>
      <c r="N21" s="25">
        <f>L21*M21*(I21-F21)%</f>
        <v>-167128.4028024232</v>
      </c>
    </row>
    <row r="22" spans="1:14" s="7" customFormat="1" hidden="1" x14ac:dyDescent="0.3">
      <c r="A22" s="33">
        <v>1</v>
      </c>
      <c r="B22" s="32" t="s">
        <v>28</v>
      </c>
      <c r="C22" s="31">
        <f>$C$2</f>
        <v>44546</v>
      </c>
      <c r="D22" s="30">
        <v>42934</v>
      </c>
      <c r="E22" s="30">
        <v>44760</v>
      </c>
      <c r="F22" s="27">
        <f>F9</f>
        <v>100.44776167726479</v>
      </c>
      <c r="G22" s="53">
        <f>G9</f>
        <v>1.4999999999999999E-2</v>
      </c>
      <c r="H22" s="52" t="s">
        <v>27</v>
      </c>
      <c r="I22" s="27">
        <f>I9</f>
        <v>98.790994556287316</v>
      </c>
      <c r="J22" s="47">
        <f>ROUND(N22/K22,4)</f>
        <v>-2.0500000000000001E-2</v>
      </c>
      <c r="K22" s="46">
        <v>18153171.964400001</v>
      </c>
      <c r="L22" s="25">
        <v>10000</v>
      </c>
      <c r="M22" s="25">
        <f>M9</f>
        <v>2250</v>
      </c>
      <c r="N22" s="25">
        <f>L22*M22*(I22-F22)%</f>
        <v>-372772.60221993242</v>
      </c>
    </row>
    <row r="23" spans="1:14" s="7" customFormat="1" ht="15.6" hidden="1" customHeight="1" x14ac:dyDescent="0.3">
      <c r="A23" s="33">
        <v>3</v>
      </c>
      <c r="B23" s="32" t="s">
        <v>30</v>
      </c>
      <c r="C23" s="31">
        <f>$C$2</f>
        <v>44546</v>
      </c>
      <c r="D23" s="30">
        <v>41912</v>
      </c>
      <c r="E23" s="30">
        <v>45565</v>
      </c>
      <c r="F23" s="27">
        <v>97.746300000000005</v>
      </c>
      <c r="G23" s="53">
        <v>1.5E-3</v>
      </c>
      <c r="H23" s="52" t="s">
        <v>27</v>
      </c>
      <c r="I23" s="27">
        <v>97.249151801255465</v>
      </c>
      <c r="J23" s="47">
        <f>ROUND(N23/K23,4)</f>
        <v>-2.5700000000000001E-2</v>
      </c>
      <c r="K23" s="46">
        <v>37716058.631999999</v>
      </c>
      <c r="L23" s="25">
        <v>39000</v>
      </c>
      <c r="M23" s="25">
        <v>4991</v>
      </c>
      <c r="N23" s="25">
        <f>L23*M23*(I23-F23)%</f>
        <v>-967693.99737425975</v>
      </c>
    </row>
    <row r="24" spans="1:14" s="7" customFormat="1" ht="15.75" hidden="1" customHeight="1" x14ac:dyDescent="0.3">
      <c r="A24" s="33"/>
      <c r="B24" s="32"/>
      <c r="C24" s="31"/>
      <c r="D24" s="30"/>
      <c r="E24" s="30"/>
      <c r="F24" s="27"/>
      <c r="G24" s="53"/>
      <c r="H24" s="52"/>
      <c r="I24" s="27"/>
      <c r="J24" s="47"/>
      <c r="K24" s="46"/>
      <c r="L24" s="25"/>
      <c r="M24" s="25"/>
      <c r="N24" s="25"/>
    </row>
    <row r="25" spans="1:14" s="7" customFormat="1" ht="15.75" customHeight="1" x14ac:dyDescent="0.3">
      <c r="A25" s="61" t="s">
        <v>38</v>
      </c>
      <c r="B25" s="32"/>
      <c r="C25" s="31"/>
      <c r="D25" s="30"/>
      <c r="E25" s="30"/>
      <c r="F25" s="27"/>
      <c r="G25" s="53"/>
      <c r="H25" s="52"/>
      <c r="I25" s="27"/>
      <c r="J25" s="47"/>
      <c r="K25" s="46"/>
      <c r="L25" s="25"/>
      <c r="M25" s="25"/>
      <c r="N25" s="25"/>
    </row>
    <row r="26" spans="1:14" ht="46.8" x14ac:dyDescent="0.3">
      <c r="A26" s="21" t="s">
        <v>16</v>
      </c>
      <c r="B26" s="21" t="s">
        <v>15</v>
      </c>
      <c r="C26" s="21" t="s">
        <v>14</v>
      </c>
      <c r="D26" s="21" t="s">
        <v>13</v>
      </c>
      <c r="E26" s="21" t="s">
        <v>12</v>
      </c>
      <c r="F26" s="21" t="s">
        <v>11</v>
      </c>
      <c r="G26" s="22" t="s">
        <v>10</v>
      </c>
      <c r="H26" s="21" t="s">
        <v>9</v>
      </c>
      <c r="I26" s="21" t="s">
        <v>8</v>
      </c>
      <c r="J26" s="21" t="s">
        <v>7</v>
      </c>
      <c r="K26" s="20" t="s">
        <v>6</v>
      </c>
      <c r="L26" s="20" t="s">
        <v>5</v>
      </c>
      <c r="M26" s="20" t="s">
        <v>4</v>
      </c>
      <c r="N26" s="85" t="s">
        <v>3</v>
      </c>
    </row>
    <row r="27" spans="1:14" s="7" customFormat="1" ht="15.6" hidden="1" customHeight="1" x14ac:dyDescent="0.3">
      <c r="A27" s="15">
        <v>1</v>
      </c>
      <c r="B27" s="14" t="s">
        <v>1</v>
      </c>
      <c r="C27" s="13">
        <f>$C$2</f>
        <v>44546</v>
      </c>
      <c r="D27" s="17">
        <v>43165</v>
      </c>
      <c r="E27" s="17">
        <v>44991</v>
      </c>
      <c r="F27" s="10">
        <f>F8</f>
        <v>101.02500000000001</v>
      </c>
      <c r="G27" s="39">
        <f>G8</f>
        <v>1.0999999999999999E-2</v>
      </c>
      <c r="H27" s="41" t="s">
        <v>27</v>
      </c>
      <c r="I27" s="10">
        <f>I8</f>
        <v>100.0444</v>
      </c>
      <c r="J27" s="35">
        <f>ROUND(N27/K27,4)</f>
        <v>-4.5999999999999999E-3</v>
      </c>
      <c r="K27" s="36">
        <v>155916947.618</v>
      </c>
      <c r="L27" s="34">
        <v>22000</v>
      </c>
      <c r="M27" s="34">
        <v>3333</v>
      </c>
      <c r="N27" s="34">
        <f>L27*M27*(I27-F27)%</f>
        <v>-719034.75600000715</v>
      </c>
    </row>
    <row r="28" spans="1:14" s="7" customFormat="1" ht="15.75" customHeight="1" x14ac:dyDescent="0.3">
      <c r="A28" s="15">
        <v>1</v>
      </c>
      <c r="B28" s="14" t="s">
        <v>34</v>
      </c>
      <c r="C28" s="13">
        <f>$C$2</f>
        <v>44546</v>
      </c>
      <c r="D28" s="17">
        <v>43907</v>
      </c>
      <c r="E28" s="17">
        <v>47559</v>
      </c>
      <c r="F28" s="10">
        <f>F11</f>
        <v>113.14570000000001</v>
      </c>
      <c r="G28" s="39">
        <f>G11</f>
        <v>1.4999999999999999E-2</v>
      </c>
      <c r="H28" s="41" t="str">
        <f>H11</f>
        <v>Markup</v>
      </c>
      <c r="I28" s="10">
        <f>+I11</f>
        <v>104.6541</v>
      </c>
      <c r="J28" s="35">
        <f>ROUND(N28/K28,4)</f>
        <v>-2.8400000000000002E-2</v>
      </c>
      <c r="K28" s="36">
        <v>89690913.921399996</v>
      </c>
      <c r="L28" s="34">
        <v>30</v>
      </c>
      <c r="M28" s="34">
        <f>M11</f>
        <v>1000000</v>
      </c>
      <c r="N28" s="34">
        <f>L28*M28*(I28-F28)%</f>
        <v>-2547480.0000000014</v>
      </c>
    </row>
    <row r="29" spans="1:14" s="7" customFormat="1" ht="15.6" customHeight="1" x14ac:dyDescent="0.3">
      <c r="A29" s="15">
        <v>2</v>
      </c>
      <c r="B29" s="14" t="s">
        <v>1</v>
      </c>
      <c r="C29" s="13">
        <f>$C$2</f>
        <v>44546</v>
      </c>
      <c r="D29" s="17">
        <v>43165</v>
      </c>
      <c r="E29" s="17">
        <v>44991</v>
      </c>
      <c r="F29" s="10">
        <f>+F8</f>
        <v>101.02500000000001</v>
      </c>
      <c r="G29" s="39">
        <f>+G8</f>
        <v>1.0999999999999999E-2</v>
      </c>
      <c r="H29" s="41" t="s">
        <v>27</v>
      </c>
      <c r="I29" s="10">
        <f>+I8</f>
        <v>100.0444</v>
      </c>
      <c r="J29" s="35">
        <f>ROUND(N29/K29,4)</f>
        <v>-8.0000000000000002E-3</v>
      </c>
      <c r="K29" s="54">
        <f>+K28</f>
        <v>89690913.921399996</v>
      </c>
      <c r="L29" s="34">
        <v>22000</v>
      </c>
      <c r="M29" s="34">
        <v>3333</v>
      </c>
      <c r="N29" s="34">
        <f>L29*M29*(I29-F29)%</f>
        <v>-719034.75600000715</v>
      </c>
    </row>
    <row r="30" spans="1:14" s="7" customFormat="1" hidden="1" x14ac:dyDescent="0.3">
      <c r="A30" s="15">
        <v>3</v>
      </c>
      <c r="B30" s="14" t="s">
        <v>25</v>
      </c>
      <c r="C30" s="13">
        <f>$C$2</f>
        <v>44546</v>
      </c>
      <c r="D30" s="17">
        <f>D34</f>
        <v>43054</v>
      </c>
      <c r="E30" s="17">
        <f>E34</f>
        <v>44515</v>
      </c>
      <c r="F30" s="10">
        <f>F34</f>
        <v>98.741938795994429</v>
      </c>
      <c r="G30" s="40">
        <f>G34</f>
        <v>-0.01</v>
      </c>
      <c r="H30" s="10" t="str">
        <f>H34</f>
        <v>Markdown</v>
      </c>
      <c r="I30" s="10">
        <f>I34</f>
        <v>99.068021797297007</v>
      </c>
      <c r="J30" s="35">
        <f>ROUND(N30/K30,4)</f>
        <v>2.0000000000000001E-4</v>
      </c>
      <c r="K30" s="36">
        <v>202600078.71950001</v>
      </c>
      <c r="L30" s="34">
        <v>500</v>
      </c>
      <c r="M30" s="34">
        <f>M34</f>
        <v>29053</v>
      </c>
      <c r="N30" s="34">
        <f>L30*M30*(I30-F30)%</f>
        <v>47368.447184219018</v>
      </c>
    </row>
    <row r="31" spans="1:14" s="7" customFormat="1" ht="15.6" hidden="1" customHeight="1" x14ac:dyDescent="0.3">
      <c r="A31" s="15">
        <v>2</v>
      </c>
      <c r="B31" s="14" t="s">
        <v>22</v>
      </c>
      <c r="C31" s="13">
        <f>$C$2</f>
        <v>44546</v>
      </c>
      <c r="D31" s="17">
        <v>42768</v>
      </c>
      <c r="E31" s="17">
        <v>44959</v>
      </c>
      <c r="F31" s="35">
        <f>F10</f>
        <v>92</v>
      </c>
      <c r="G31" s="39">
        <f>G10</f>
        <v>1.4999999999999999E-2</v>
      </c>
      <c r="H31" s="41" t="str">
        <f>H10</f>
        <v>Markup</v>
      </c>
      <c r="I31" s="35">
        <f>I10</f>
        <v>90.560196634334673</v>
      </c>
      <c r="J31" s="35">
        <f>ROUND(N31/K31,4)</f>
        <v>-1.9E-3</v>
      </c>
      <c r="K31" s="36">
        <v>150335884.76519999</v>
      </c>
      <c r="L31" s="34">
        <v>480</v>
      </c>
      <c r="M31" s="34">
        <f>M10</f>
        <v>41667</v>
      </c>
      <c r="N31" s="34">
        <f>L31*M31*(I31-F31)%</f>
        <v>-287962.97681845044</v>
      </c>
    </row>
    <row r="32" spans="1:14" s="7" customFormat="1" ht="15.6" hidden="1" customHeight="1" x14ac:dyDescent="0.3">
      <c r="A32" s="15">
        <v>2</v>
      </c>
      <c r="B32" s="14" t="s">
        <v>37</v>
      </c>
      <c r="C32" s="13">
        <f>$C$2</f>
        <v>44546</v>
      </c>
      <c r="D32" s="17">
        <v>43213</v>
      </c>
      <c r="E32" s="17">
        <v>46866</v>
      </c>
      <c r="F32" s="10">
        <v>107.45557917180597</v>
      </c>
      <c r="G32" s="39">
        <v>1.4999999999999999E-2</v>
      </c>
      <c r="H32" s="10" t="s">
        <v>27</v>
      </c>
      <c r="I32" s="10">
        <v>100.31462929192216</v>
      </c>
      <c r="J32" s="35">
        <f>ROUND(N32/K32,4)</f>
        <v>-7.1999999999999995E-2</v>
      </c>
      <c r="K32" s="36">
        <v>171393849.84</v>
      </c>
      <c r="L32" s="34">
        <v>1730</v>
      </c>
      <c r="M32" s="34">
        <v>99880</v>
      </c>
      <c r="N32" s="34">
        <f>L32*M32*(I32-F32)%</f>
        <v>-12339018.680248344</v>
      </c>
    </row>
    <row r="33" spans="1:14" s="7" customFormat="1" ht="15.75" hidden="1" customHeight="1" x14ac:dyDescent="0.3">
      <c r="A33" s="33"/>
      <c r="B33" s="32"/>
      <c r="C33" s="31"/>
      <c r="D33" s="30"/>
      <c r="E33" s="30"/>
      <c r="F33" s="27"/>
      <c r="G33" s="60"/>
      <c r="H33" s="52"/>
      <c r="I33" s="27"/>
      <c r="J33" s="47"/>
      <c r="K33" s="46"/>
      <c r="L33" s="25"/>
      <c r="M33" s="25"/>
      <c r="N33" s="25"/>
    </row>
    <row r="34" spans="1:14" s="7" customFormat="1" hidden="1" x14ac:dyDescent="0.3">
      <c r="A34" s="15">
        <v>1</v>
      </c>
      <c r="B34" s="14" t="s">
        <v>25</v>
      </c>
      <c r="C34" s="13">
        <f>$C$2</f>
        <v>44546</v>
      </c>
      <c r="D34" s="17">
        <v>43054</v>
      </c>
      <c r="E34" s="17">
        <v>44515</v>
      </c>
      <c r="F34" s="10">
        <v>98.741938795994429</v>
      </c>
      <c r="G34" s="58">
        <v>-0.01</v>
      </c>
      <c r="H34" s="56" t="s">
        <v>33</v>
      </c>
      <c r="I34" s="10">
        <v>99.068021797297007</v>
      </c>
      <c r="J34" s="35">
        <f>ROUND(N34/K34,4)</f>
        <v>4.4000000000000003E-3</v>
      </c>
      <c r="K34" s="36">
        <v>74941759.254899994</v>
      </c>
      <c r="L34" s="34">
        <v>3450</v>
      </c>
      <c r="M34" s="34">
        <v>29053</v>
      </c>
      <c r="N34" s="34">
        <f>L34*M34*(I34-F34)%</f>
        <v>326842.28557111119</v>
      </c>
    </row>
    <row r="35" spans="1:14" s="7" customFormat="1" ht="15.6" hidden="1" customHeight="1" x14ac:dyDescent="0.3">
      <c r="A35" s="15">
        <v>2</v>
      </c>
      <c r="B35" s="14" t="s">
        <v>22</v>
      </c>
      <c r="C35" s="13">
        <f>$C$2</f>
        <v>44546</v>
      </c>
      <c r="D35" s="17">
        <v>42768</v>
      </c>
      <c r="E35" s="17">
        <v>44959</v>
      </c>
      <c r="F35" s="35">
        <f>F10</f>
        <v>92</v>
      </c>
      <c r="G35" s="57">
        <f>G10</f>
        <v>1.4999999999999999E-2</v>
      </c>
      <c r="H35" s="56" t="str">
        <f>H10</f>
        <v>Markup</v>
      </c>
      <c r="I35" s="35">
        <f>I10</f>
        <v>90.560196634334673</v>
      </c>
      <c r="J35" s="35">
        <f>ROUND(N35/K35,4)</f>
        <v>-8.2000000000000007E-3</v>
      </c>
      <c r="K35" s="36">
        <v>72838297.251000002</v>
      </c>
      <c r="L35" s="34">
        <v>1000</v>
      </c>
      <c r="M35" s="34">
        <f>M10</f>
        <v>41667</v>
      </c>
      <c r="N35" s="82">
        <f>L35*M35*(I35-F35)%</f>
        <v>-599922.86837177176</v>
      </c>
    </row>
    <row r="36" spans="1:14" s="7" customFormat="1" ht="15.6" hidden="1" customHeight="1" x14ac:dyDescent="0.3">
      <c r="A36" s="15">
        <v>2</v>
      </c>
      <c r="B36" s="14" t="s">
        <v>18</v>
      </c>
      <c r="C36" s="13">
        <f>C35</f>
        <v>44546</v>
      </c>
      <c r="D36" s="17">
        <v>43839</v>
      </c>
      <c r="E36" s="17">
        <v>47492</v>
      </c>
      <c r="F36" s="35">
        <v>99.595304073382522</v>
      </c>
      <c r="G36" s="11">
        <v>-1.5E-3</v>
      </c>
      <c r="H36" s="41" t="s">
        <v>33</v>
      </c>
      <c r="I36" s="35">
        <v>100.59486125493441</v>
      </c>
      <c r="J36" s="35">
        <f>ROUND(N36/K36,4)</f>
        <v>5.2900000000000003E-2</v>
      </c>
      <c r="K36" s="36">
        <v>67035065.775899999</v>
      </c>
      <c r="L36" s="34">
        <v>355</v>
      </c>
      <c r="M36" s="34">
        <v>1000000</v>
      </c>
      <c r="N36" s="82">
        <f>L36*M36*(I36-F36)%</f>
        <v>3548427.9945092197</v>
      </c>
    </row>
    <row r="37" spans="1:14" s="7" customFormat="1" x14ac:dyDescent="0.3">
      <c r="A37" s="33"/>
      <c r="B37" s="32"/>
      <c r="C37" s="31"/>
      <c r="D37" s="30"/>
      <c r="E37" s="30"/>
      <c r="F37" s="27"/>
      <c r="G37" s="53"/>
      <c r="H37" s="52"/>
      <c r="I37" s="27"/>
      <c r="J37" s="47"/>
      <c r="K37" s="25"/>
      <c r="L37" s="25"/>
      <c r="M37" s="25"/>
      <c r="N37" s="25"/>
    </row>
    <row r="38" spans="1:14" x14ac:dyDescent="0.3">
      <c r="A38" s="23" t="s">
        <v>35</v>
      </c>
    </row>
    <row r="39" spans="1:14" ht="46.8" x14ac:dyDescent="0.3">
      <c r="A39" s="49" t="s">
        <v>16</v>
      </c>
      <c r="B39" s="49" t="s">
        <v>15</v>
      </c>
      <c r="C39" s="49" t="s">
        <v>14</v>
      </c>
      <c r="D39" s="49" t="s">
        <v>13</v>
      </c>
      <c r="E39" s="49" t="s">
        <v>12</v>
      </c>
      <c r="F39" s="49" t="s">
        <v>11</v>
      </c>
      <c r="G39" s="51" t="s">
        <v>10</v>
      </c>
      <c r="H39" s="49" t="s">
        <v>9</v>
      </c>
      <c r="I39" s="49" t="s">
        <v>8</v>
      </c>
      <c r="J39" s="49" t="s">
        <v>7</v>
      </c>
      <c r="K39" s="50" t="s">
        <v>6</v>
      </c>
      <c r="L39" s="50" t="s">
        <v>5</v>
      </c>
      <c r="M39" s="50" t="s">
        <v>4</v>
      </c>
      <c r="N39" s="86" t="s">
        <v>3</v>
      </c>
    </row>
    <row r="40" spans="1:14" s="7" customFormat="1" ht="15.6" hidden="1" customHeight="1" x14ac:dyDescent="0.3">
      <c r="A40" s="15">
        <v>1</v>
      </c>
      <c r="B40" s="14" t="s">
        <v>24</v>
      </c>
      <c r="C40" s="13">
        <f>$C$2</f>
        <v>44546</v>
      </c>
      <c r="D40" s="17">
        <v>42446</v>
      </c>
      <c r="E40" s="17">
        <v>46098</v>
      </c>
      <c r="F40" s="10">
        <f>F7</f>
        <v>90.346136978840605</v>
      </c>
      <c r="G40" s="40">
        <f>G7</f>
        <v>-1.5E-3</v>
      </c>
      <c r="H40" s="41" t="str">
        <f>H7</f>
        <v>Markdown</v>
      </c>
      <c r="I40" s="10">
        <f>I7</f>
        <v>90.893496104903164</v>
      </c>
      <c r="J40" s="35">
        <f>ROUND(N40/K40,4)</f>
        <v>1.06E-2</v>
      </c>
      <c r="K40" s="34">
        <v>12900609.9385</v>
      </c>
      <c r="L40" s="34">
        <v>5000</v>
      </c>
      <c r="M40" s="34">
        <f>M7</f>
        <v>4991</v>
      </c>
      <c r="N40" s="82">
        <f>L40*M40*(I40-F40)%</f>
        <v>136593.46990891176</v>
      </c>
    </row>
    <row r="41" spans="1:14" s="7" customFormat="1" ht="15.75" customHeight="1" x14ac:dyDescent="0.3">
      <c r="A41" s="15">
        <v>1</v>
      </c>
      <c r="B41" s="14" t="s">
        <v>34</v>
      </c>
      <c r="C41" s="13">
        <f>$C$2</f>
        <v>44546</v>
      </c>
      <c r="D41" s="17">
        <f>D11</f>
        <v>43907</v>
      </c>
      <c r="E41" s="17">
        <f>E11</f>
        <v>47559</v>
      </c>
      <c r="F41" s="10">
        <f>F11</f>
        <v>113.14570000000001</v>
      </c>
      <c r="G41" s="18">
        <f>G11</f>
        <v>1.4999999999999999E-2</v>
      </c>
      <c r="H41" s="17" t="str">
        <f>H11</f>
        <v>Markup</v>
      </c>
      <c r="I41" s="10">
        <f>I11</f>
        <v>104.6541</v>
      </c>
      <c r="J41" s="35">
        <f>ROUND(N41/K41,4)</f>
        <v>-6.3500000000000001E-2</v>
      </c>
      <c r="K41" s="34">
        <v>26746368.721900001</v>
      </c>
      <c r="L41" s="34">
        <v>20</v>
      </c>
      <c r="M41" s="34">
        <f>M11</f>
        <v>1000000</v>
      </c>
      <c r="N41" s="82">
        <f>L41*M41*(I41-F41)%</f>
        <v>-1698320.0000000009</v>
      </c>
    </row>
    <row r="42" spans="1:14" s="7" customFormat="1" hidden="1" x14ac:dyDescent="0.3">
      <c r="A42" s="15">
        <v>2</v>
      </c>
      <c r="B42" s="14" t="s">
        <v>28</v>
      </c>
      <c r="C42" s="13">
        <f>$C$2</f>
        <v>44546</v>
      </c>
      <c r="D42" s="17">
        <v>42934</v>
      </c>
      <c r="E42" s="17">
        <v>44760</v>
      </c>
      <c r="F42" s="10">
        <f>F9</f>
        <v>100.44776167726479</v>
      </c>
      <c r="G42" s="39">
        <f>G9</f>
        <v>1.4999999999999999E-2</v>
      </c>
      <c r="H42" s="41" t="str">
        <f>H9</f>
        <v>Markup</v>
      </c>
      <c r="I42" s="10">
        <f>I9</f>
        <v>98.790994556287316</v>
      </c>
      <c r="J42" s="35">
        <f>ROUND(N42/K42,4)</f>
        <v>-4.4200000000000003E-2</v>
      </c>
      <c r="K42" s="54">
        <v>14349970.3643</v>
      </c>
      <c r="L42" s="36">
        <v>17000</v>
      </c>
      <c r="M42" s="36">
        <f>M9</f>
        <v>2250</v>
      </c>
      <c r="N42" s="34">
        <f>L42*M42*(I42-F42)%</f>
        <v>-633713.42377388512</v>
      </c>
    </row>
    <row r="43" spans="1:14" s="7" customFormat="1" hidden="1" x14ac:dyDescent="0.3">
      <c r="A43" s="15">
        <v>2</v>
      </c>
      <c r="B43" s="14" t="s">
        <v>2</v>
      </c>
      <c r="C43" s="13">
        <f>$C$2</f>
        <v>44546</v>
      </c>
      <c r="D43" s="17">
        <v>42727</v>
      </c>
      <c r="E43" s="17">
        <v>46379</v>
      </c>
      <c r="F43" s="10">
        <v>100</v>
      </c>
      <c r="G43" s="39">
        <v>7.4999999999999997E-3</v>
      </c>
      <c r="H43" s="41" t="s">
        <v>27</v>
      </c>
      <c r="I43" s="10">
        <v>96.942099999999996</v>
      </c>
      <c r="J43" s="35">
        <f>ROUND(N43/K43,4)</f>
        <v>-0.1394</v>
      </c>
      <c r="K43" s="54">
        <v>12047074.527100001</v>
      </c>
      <c r="L43" s="36">
        <v>550</v>
      </c>
      <c r="M43" s="36">
        <f>M13</f>
        <v>99840</v>
      </c>
      <c r="N43" s="34">
        <f>L43*M43*(I43-F43)%</f>
        <v>-1679154.048000002</v>
      </c>
    </row>
    <row r="44" spans="1:14" s="7" customFormat="1" ht="15.6" hidden="1" customHeight="1" x14ac:dyDescent="0.3">
      <c r="A44" s="15">
        <v>2</v>
      </c>
      <c r="B44" s="14" t="s">
        <v>19</v>
      </c>
      <c r="C44" s="13">
        <f>$C$2</f>
        <v>44546</v>
      </c>
      <c r="D44" s="17">
        <v>42419</v>
      </c>
      <c r="E44" s="17">
        <v>46072</v>
      </c>
      <c r="F44" s="10">
        <f>F14</f>
        <v>96.321689848909429</v>
      </c>
      <c r="G44" s="40">
        <f>G14</f>
        <v>-1.5E-3</v>
      </c>
      <c r="H44" s="41" t="s">
        <v>33</v>
      </c>
      <c r="I44" s="10">
        <f>I14</f>
        <v>96.911010470544085</v>
      </c>
      <c r="J44" s="35">
        <f>ROUND(N44/K44,4)</f>
        <v>2.2800000000000001E-2</v>
      </c>
      <c r="K44" s="34">
        <v>12900609.9385</v>
      </c>
      <c r="L44" s="34">
        <v>500</v>
      </c>
      <c r="M44" s="34">
        <f>M14</f>
        <v>99820</v>
      </c>
      <c r="N44" s="82">
        <f>L44*M44*(I44-F44)%</f>
        <v>294129.92225785658</v>
      </c>
    </row>
    <row r="45" spans="1:14" s="7" customFormat="1" ht="15.6" hidden="1" customHeight="1" x14ac:dyDescent="0.3">
      <c r="A45" s="15">
        <v>2</v>
      </c>
      <c r="B45" s="14" t="s">
        <v>32</v>
      </c>
      <c r="C45" s="13">
        <f>$C$2</f>
        <v>44546</v>
      </c>
      <c r="D45" s="17">
        <f>D15</f>
        <v>44256</v>
      </c>
      <c r="E45" s="17">
        <f>E15</f>
        <v>47908</v>
      </c>
      <c r="F45" s="10">
        <f>F15</f>
        <v>104.4074</v>
      </c>
      <c r="G45" s="18">
        <f>G15</f>
        <v>6.4999999999999997E-3</v>
      </c>
      <c r="H45" s="41" t="str">
        <f>H15</f>
        <v>Markup</v>
      </c>
      <c r="I45" s="10">
        <f>I15</f>
        <v>100.36065387766988</v>
      </c>
      <c r="J45" s="35">
        <f>ROUND(N45/K45,4)</f>
        <v>-7.8799999999999995E-2</v>
      </c>
      <c r="K45" s="36">
        <v>20529788.141600002</v>
      </c>
      <c r="L45" s="34">
        <v>400</v>
      </c>
      <c r="M45" s="34">
        <f>M15</f>
        <v>99980</v>
      </c>
      <c r="N45" s="34">
        <f>L45*M45*(I45-F45)%</f>
        <v>-1618374.7092422615</v>
      </c>
    </row>
    <row r="47" spans="1:14" hidden="1" x14ac:dyDescent="0.3">
      <c r="A47" s="23" t="s">
        <v>31</v>
      </c>
    </row>
    <row r="48" spans="1:14" ht="46.8" hidden="1" x14ac:dyDescent="0.3">
      <c r="A48" s="49" t="s">
        <v>16</v>
      </c>
      <c r="B48" s="49" t="s">
        <v>15</v>
      </c>
      <c r="C48" s="49" t="s">
        <v>14</v>
      </c>
      <c r="D48" s="49" t="s">
        <v>13</v>
      </c>
      <c r="E48" s="49" t="s">
        <v>12</v>
      </c>
      <c r="F48" s="49" t="s">
        <v>11</v>
      </c>
      <c r="G48" s="51" t="s">
        <v>10</v>
      </c>
      <c r="H48" s="49" t="s">
        <v>9</v>
      </c>
      <c r="I48" s="49" t="s">
        <v>8</v>
      </c>
      <c r="J48" s="49" t="s">
        <v>7</v>
      </c>
      <c r="K48" s="50" t="s">
        <v>6</v>
      </c>
      <c r="L48" s="50" t="s">
        <v>5</v>
      </c>
      <c r="M48" s="50" t="s">
        <v>4</v>
      </c>
      <c r="N48" s="85" t="s">
        <v>3</v>
      </c>
    </row>
    <row r="49" spans="1:14" ht="15.6" hidden="1" customHeight="1" x14ac:dyDescent="0.3">
      <c r="A49" s="15">
        <v>1</v>
      </c>
      <c r="B49" s="14" t="s">
        <v>21</v>
      </c>
      <c r="C49" s="13">
        <f>C40</f>
        <v>44546</v>
      </c>
      <c r="D49" s="13" t="e">
        <f>#REF!</f>
        <v>#REF!</v>
      </c>
      <c r="E49" s="13" t="e">
        <f>#REF!</f>
        <v>#REF!</v>
      </c>
      <c r="F49" s="38" t="e">
        <f>#REF!</f>
        <v>#REF!</v>
      </c>
      <c r="G49" s="40" t="e">
        <f>#REF!</f>
        <v>#REF!</v>
      </c>
      <c r="H49" s="39" t="e">
        <f>#REF!</f>
        <v>#REF!</v>
      </c>
      <c r="I49" s="38" t="e">
        <f>#REF!</f>
        <v>#REF!</v>
      </c>
      <c r="J49" s="35" t="e">
        <f>ROUND(N49/K49,4)</f>
        <v>#REF!</v>
      </c>
      <c r="K49" s="34">
        <v>1884883.0308000001</v>
      </c>
      <c r="L49" s="34">
        <v>3000</v>
      </c>
      <c r="M49" s="34" t="e">
        <f>#REF!</f>
        <v>#REF!</v>
      </c>
      <c r="N49" s="34" t="e">
        <f>L49*M49*(I49-F49)%</f>
        <v>#REF!</v>
      </c>
    </row>
    <row r="50" spans="1:14" s="7" customFormat="1" ht="15.6" hidden="1" customHeight="1" x14ac:dyDescent="0.3">
      <c r="A50" s="15">
        <v>1</v>
      </c>
      <c r="B50" s="14" t="s">
        <v>30</v>
      </c>
      <c r="C50" s="13">
        <f>$C$2</f>
        <v>44546</v>
      </c>
      <c r="D50" s="17">
        <v>41912</v>
      </c>
      <c r="E50" s="17">
        <v>45565</v>
      </c>
      <c r="F50" s="10">
        <f>F41</f>
        <v>113.14570000000001</v>
      </c>
      <c r="G50" s="11">
        <f>G41</f>
        <v>1.4999999999999999E-2</v>
      </c>
      <c r="H50" s="10" t="str">
        <f>H41</f>
        <v>Markup</v>
      </c>
      <c r="I50" s="10">
        <f>I41</f>
        <v>104.6541</v>
      </c>
      <c r="J50" s="35">
        <f>ROUND(N50/K50,4)</f>
        <v>-234.18539999999999</v>
      </c>
      <c r="K50" s="34">
        <v>1814095.6936999999</v>
      </c>
      <c r="L50" s="34">
        <v>5003</v>
      </c>
      <c r="M50" s="34">
        <f>M41</f>
        <v>1000000</v>
      </c>
      <c r="N50" s="34">
        <f>L50*M50*(I50-F50)%</f>
        <v>-424834748.00000024</v>
      </c>
    </row>
    <row r="51" spans="1:14" s="7" customFormat="1" ht="15.6" hidden="1" customHeight="1" x14ac:dyDescent="0.3">
      <c r="A51" s="15">
        <v>1</v>
      </c>
      <c r="B51" s="14" t="s">
        <v>29</v>
      </c>
      <c r="C51" s="13">
        <f>$C$2</f>
        <v>44546</v>
      </c>
      <c r="D51" s="17">
        <v>43069</v>
      </c>
      <c r="E51" s="17">
        <v>45260</v>
      </c>
      <c r="F51" s="10" t="e">
        <f>#REF!</f>
        <v>#REF!</v>
      </c>
      <c r="G51" s="39" t="e">
        <f>#REF!</f>
        <v>#REF!</v>
      </c>
      <c r="H51" s="45" t="e">
        <f>#REF!</f>
        <v>#REF!</v>
      </c>
      <c r="I51" s="10" t="e">
        <f>#REF!</f>
        <v>#REF!</v>
      </c>
      <c r="J51" s="35" t="e">
        <f>ROUND(N51/K51,4)</f>
        <v>#REF!</v>
      </c>
      <c r="K51" s="54">
        <v>1557835.1194</v>
      </c>
      <c r="L51" s="34">
        <v>130</v>
      </c>
      <c r="M51" s="34" t="e">
        <f>#REF!</f>
        <v>#REF!</v>
      </c>
      <c r="N51" s="34" t="e">
        <f>L51*M51*(I51-F51)%</f>
        <v>#REF!</v>
      </c>
    </row>
    <row r="52" spans="1:14" s="7" customFormat="1" ht="15.6" hidden="1" customHeight="1" x14ac:dyDescent="0.3">
      <c r="A52" s="15">
        <v>1</v>
      </c>
      <c r="B52" s="14" t="s">
        <v>28</v>
      </c>
      <c r="C52" s="13">
        <f>$C$2</f>
        <v>44546</v>
      </c>
      <c r="D52" s="17">
        <v>42934</v>
      </c>
      <c r="E52" s="17">
        <v>44760</v>
      </c>
      <c r="F52" s="10">
        <f>F9</f>
        <v>100.44776167726479</v>
      </c>
      <c r="G52" s="39">
        <f>G9</f>
        <v>1.4999999999999999E-2</v>
      </c>
      <c r="H52" s="41" t="str">
        <f>H9</f>
        <v>Markup</v>
      </c>
      <c r="I52" s="10">
        <f>I9</f>
        <v>98.790994556287316</v>
      </c>
      <c r="J52" s="35">
        <f>ROUND(N52/K52,4)</f>
        <v>-0.1145</v>
      </c>
      <c r="K52" s="54">
        <v>1627432.2372000001</v>
      </c>
      <c r="L52" s="36">
        <v>5000</v>
      </c>
      <c r="M52" s="36">
        <f>M42</f>
        <v>2250</v>
      </c>
      <c r="N52" s="34">
        <f>L52*M52*(I52-F52)%</f>
        <v>-186386.30110996621</v>
      </c>
    </row>
    <row r="53" spans="1:14" s="7" customFormat="1" ht="15.6" hidden="1" customHeight="1" x14ac:dyDescent="0.3">
      <c r="A53" s="15">
        <v>3</v>
      </c>
      <c r="B53" s="14" t="s">
        <v>2</v>
      </c>
      <c r="C53" s="13">
        <f>$C$2</f>
        <v>44546</v>
      </c>
      <c r="D53" s="17">
        <v>42727</v>
      </c>
      <c r="E53" s="17">
        <v>46379</v>
      </c>
      <c r="F53" s="10">
        <v>100</v>
      </c>
      <c r="G53" s="39">
        <v>7.4999999999999997E-3</v>
      </c>
      <c r="H53" s="41" t="s">
        <v>27</v>
      </c>
      <c r="I53" s="10">
        <v>96.942099999999996</v>
      </c>
      <c r="J53" s="35">
        <f>ROUND(N53/K53,4)</f>
        <v>-9.8500000000000004E-2</v>
      </c>
      <c r="K53" s="54">
        <v>1549274.1802999999</v>
      </c>
      <c r="L53" s="36">
        <v>50</v>
      </c>
      <c r="M53" s="36">
        <f>M43</f>
        <v>99840</v>
      </c>
      <c r="N53" s="34">
        <f>L53*M53*(I53-F53)%</f>
        <v>-152650.36800000019</v>
      </c>
    </row>
    <row r="54" spans="1:14" s="7" customFormat="1" hidden="1" x14ac:dyDescent="0.3">
      <c r="A54" s="15">
        <v>3</v>
      </c>
      <c r="B54" s="14" t="s">
        <v>20</v>
      </c>
      <c r="C54" s="13">
        <f>$C$2</f>
        <v>44546</v>
      </c>
      <c r="D54" s="17">
        <v>43055</v>
      </c>
      <c r="E54" s="17">
        <v>44881</v>
      </c>
      <c r="F54" s="10">
        <v>97.646500000000003</v>
      </c>
      <c r="G54" s="40">
        <f>G9</f>
        <v>1.4999999999999999E-2</v>
      </c>
      <c r="H54" s="40" t="str">
        <f>H9</f>
        <v>Markup</v>
      </c>
      <c r="I54" s="38">
        <f>I9</f>
        <v>98.790994556287316</v>
      </c>
      <c r="J54" s="35">
        <f>ROUND(N54/K54,4)</f>
        <v>1E-3</v>
      </c>
      <c r="K54" s="36">
        <f>K50</f>
        <v>1814095.6936999999</v>
      </c>
      <c r="L54" s="34">
        <v>72</v>
      </c>
      <c r="M54" s="34">
        <f>M9</f>
        <v>2250</v>
      </c>
      <c r="N54" s="82">
        <f>L54*M54*(I54-F54)%</f>
        <v>1854.0811811854471</v>
      </c>
    </row>
    <row r="55" spans="1:14" s="7" customFormat="1" hidden="1" x14ac:dyDescent="0.3">
      <c r="A55" s="15">
        <v>2</v>
      </c>
      <c r="B55" s="14" t="s">
        <v>19</v>
      </c>
      <c r="C55" s="13">
        <f>$C$2</f>
        <v>44546</v>
      </c>
      <c r="D55" s="17">
        <v>42419</v>
      </c>
      <c r="E55" s="17">
        <v>46072</v>
      </c>
      <c r="F55" s="10">
        <f>F44</f>
        <v>96.321689848909429</v>
      </c>
      <c r="G55" s="40">
        <f>G44</f>
        <v>-1.5E-3</v>
      </c>
      <c r="H55" s="41" t="str">
        <f>H44</f>
        <v>Markdown</v>
      </c>
      <c r="I55" s="10">
        <f>I44</f>
        <v>96.911010470544085</v>
      </c>
      <c r="J55" s="35">
        <f>ROUND(N55/K55,4)</f>
        <v>4.8599999999999997E-2</v>
      </c>
      <c r="K55" s="34">
        <v>1814095.6936999999</v>
      </c>
      <c r="L55" s="34">
        <v>150</v>
      </c>
      <c r="M55" s="34">
        <f>M44</f>
        <v>99820</v>
      </c>
      <c r="N55" s="82">
        <f>L55*M55*(I55-F55)%</f>
        <v>88238.976677356986</v>
      </c>
    </row>
    <row r="56" spans="1:14" s="7" customFormat="1" ht="15.6" hidden="1" customHeight="1" x14ac:dyDescent="0.3">
      <c r="A56" s="15">
        <v>3</v>
      </c>
      <c r="B56" s="14" t="s">
        <v>18</v>
      </c>
      <c r="C56" s="13">
        <f>C55</f>
        <v>44546</v>
      </c>
      <c r="D56" s="17">
        <f>D36</f>
        <v>43839</v>
      </c>
      <c r="E56" s="17">
        <f>E36</f>
        <v>47492</v>
      </c>
      <c r="F56" s="10">
        <f>F36</f>
        <v>99.595304073382522</v>
      </c>
      <c r="G56" s="18">
        <f>G36</f>
        <v>-1.5E-3</v>
      </c>
      <c r="H56" s="10" t="str">
        <f>H36</f>
        <v>Markdown</v>
      </c>
      <c r="I56" s="35">
        <f>I36</f>
        <v>100.59486125493441</v>
      </c>
      <c r="J56" s="35">
        <f>ROUND(N56/K56,4)</f>
        <v>0.1928</v>
      </c>
      <c r="K56" s="36">
        <v>1814095.6936999999</v>
      </c>
      <c r="L56" s="34">
        <v>35</v>
      </c>
      <c r="M56" s="34">
        <f>M36</f>
        <v>1000000</v>
      </c>
      <c r="N56" s="82">
        <f>L56*M56*(I56-F56)%</f>
        <v>349845.01354316249</v>
      </c>
    </row>
    <row r="57" spans="1:14" s="7" customFormat="1" x14ac:dyDescent="0.3">
      <c r="A57" s="33"/>
      <c r="B57" s="32"/>
      <c r="C57" s="31"/>
      <c r="D57" s="30"/>
      <c r="E57" s="30"/>
      <c r="F57" s="27"/>
      <c r="G57" s="53"/>
      <c r="H57" s="52"/>
      <c r="I57" s="27"/>
      <c r="J57" s="47"/>
      <c r="K57" s="25"/>
      <c r="L57" s="25"/>
      <c r="M57" s="25"/>
      <c r="N57" s="25"/>
    </row>
    <row r="58" spans="1:14" hidden="1" x14ac:dyDescent="0.3"/>
    <row r="59" spans="1:14" hidden="1" x14ac:dyDescent="0.3">
      <c r="A59" s="23" t="s">
        <v>26</v>
      </c>
    </row>
    <row r="60" spans="1:14" ht="46.95" hidden="1" customHeight="1" x14ac:dyDescent="0.3">
      <c r="A60" s="49" t="s">
        <v>16</v>
      </c>
      <c r="B60" s="49" t="s">
        <v>15</v>
      </c>
      <c r="C60" s="49" t="s">
        <v>14</v>
      </c>
      <c r="D60" s="49" t="s">
        <v>13</v>
      </c>
      <c r="E60" s="49" t="s">
        <v>12</v>
      </c>
      <c r="F60" s="49" t="s">
        <v>11</v>
      </c>
      <c r="G60" s="51" t="s">
        <v>10</v>
      </c>
      <c r="H60" s="49" t="s">
        <v>9</v>
      </c>
      <c r="I60" s="49" t="s">
        <v>8</v>
      </c>
      <c r="J60" s="49" t="s">
        <v>7</v>
      </c>
      <c r="K60" s="50" t="s">
        <v>6</v>
      </c>
      <c r="L60" s="50" t="s">
        <v>5</v>
      </c>
      <c r="M60" s="50" t="s">
        <v>4</v>
      </c>
      <c r="N60" s="84" t="s">
        <v>3</v>
      </c>
    </row>
    <row r="61" spans="1:14" s="7" customFormat="1" hidden="1" x14ac:dyDescent="0.3">
      <c r="A61" s="15">
        <v>1</v>
      </c>
      <c r="B61" s="14" t="s">
        <v>25</v>
      </c>
      <c r="C61" s="13">
        <f>$C$2</f>
        <v>44546</v>
      </c>
      <c r="D61" s="17">
        <v>43054</v>
      </c>
      <c r="E61" s="17">
        <v>44515</v>
      </c>
      <c r="F61" s="10">
        <f>F34</f>
        <v>98.741938795994429</v>
      </c>
      <c r="G61" s="11">
        <f>G34</f>
        <v>-0.01</v>
      </c>
      <c r="H61" s="10" t="str">
        <f>H34</f>
        <v>Markdown</v>
      </c>
      <c r="I61" s="10">
        <f>I34</f>
        <v>99.068021797297007</v>
      </c>
      <c r="J61" s="35">
        <f>ROUND(N61/K61,4)</f>
        <v>3.3E-3</v>
      </c>
      <c r="K61" s="36">
        <v>1420291.5149999999</v>
      </c>
      <c r="L61" s="34">
        <v>50</v>
      </c>
      <c r="M61" s="34">
        <f>M34</f>
        <v>29053</v>
      </c>
      <c r="N61" s="34">
        <f>L61*M61*(I61-F61)%</f>
        <v>4736.8447184219012</v>
      </c>
    </row>
    <row r="62" spans="1:14" s="7" customFormat="1" hidden="1" x14ac:dyDescent="0.3">
      <c r="A62" s="15">
        <v>1</v>
      </c>
      <c r="B62" s="14" t="s">
        <v>22</v>
      </c>
      <c r="C62" s="13">
        <f>$C$2</f>
        <v>44546</v>
      </c>
      <c r="D62" s="17">
        <v>42768</v>
      </c>
      <c r="E62" s="17">
        <v>44959</v>
      </c>
      <c r="F62" s="35">
        <f>F35</f>
        <v>92</v>
      </c>
      <c r="G62" s="11">
        <f>G35</f>
        <v>1.4999999999999999E-2</v>
      </c>
      <c r="H62" s="10" t="str">
        <f>H35</f>
        <v>Markup</v>
      </c>
      <c r="I62" s="35">
        <f>I35</f>
        <v>90.560196634334673</v>
      </c>
      <c r="J62" s="35">
        <f>ROUND(N62/K62,4)</f>
        <v>-1.6299999999999999E-2</v>
      </c>
      <c r="K62" s="36">
        <v>1470701.8810000001</v>
      </c>
      <c r="L62" s="34">
        <v>40</v>
      </c>
      <c r="M62" s="34">
        <f>M35</f>
        <v>41667</v>
      </c>
      <c r="N62" s="82">
        <f>L62*M62*(I62-F62)%</f>
        <v>-23996.914734870872</v>
      </c>
    </row>
    <row r="63" spans="1:14" s="7" customFormat="1" ht="15.6" hidden="1" customHeight="1" x14ac:dyDescent="0.3">
      <c r="A63" s="15">
        <v>2</v>
      </c>
      <c r="B63" s="14" t="s">
        <v>18</v>
      </c>
      <c r="C63" s="13">
        <f>C62</f>
        <v>44546</v>
      </c>
      <c r="D63" s="17">
        <f>D36</f>
        <v>43839</v>
      </c>
      <c r="E63" s="17">
        <f>E36</f>
        <v>47492</v>
      </c>
      <c r="F63" s="35">
        <v>100.15263972144623</v>
      </c>
      <c r="G63" s="11">
        <f>G36</f>
        <v>-1.5E-3</v>
      </c>
      <c r="H63" s="10" t="str">
        <f>H36</f>
        <v>Markdown</v>
      </c>
      <c r="I63" s="35">
        <f>I36</f>
        <v>100.59486125493441</v>
      </c>
      <c r="J63" s="35">
        <f>ROUND(N63/K63,4)</f>
        <v>3.3700000000000001E-2</v>
      </c>
      <c r="K63" s="36">
        <v>1312435.9380999999</v>
      </c>
      <c r="L63" s="34">
        <v>10</v>
      </c>
      <c r="M63" s="34">
        <f>M36</f>
        <v>1000000</v>
      </c>
      <c r="N63" s="82">
        <f>L63*M63*(I63-F63)%</f>
        <v>44222.153348817985</v>
      </c>
    </row>
    <row r="64" spans="1:14" s="7" customFormat="1" hidden="1" x14ac:dyDescent="0.3">
      <c r="A64" s="33"/>
      <c r="B64" s="32"/>
      <c r="C64" s="31"/>
      <c r="D64" s="30"/>
      <c r="E64" s="30"/>
      <c r="F64" s="47"/>
      <c r="G64" s="48"/>
      <c r="H64" s="27"/>
      <c r="I64" s="47"/>
      <c r="J64" s="47"/>
      <c r="K64" s="46"/>
      <c r="L64" s="25"/>
      <c r="M64" s="25"/>
      <c r="N64" s="25"/>
    </row>
    <row r="65" spans="1:14" hidden="1" x14ac:dyDescent="0.3"/>
    <row r="66" spans="1:14" s="7" customFormat="1" ht="15.6" hidden="1" customHeight="1" x14ac:dyDescent="0.3">
      <c r="A66" s="41">
        <v>1</v>
      </c>
      <c r="B66" s="43" t="s">
        <v>24</v>
      </c>
      <c r="C66" s="13">
        <f>$C$2</f>
        <v>44546</v>
      </c>
      <c r="D66" s="42">
        <v>42446</v>
      </c>
      <c r="E66" s="42">
        <v>46098</v>
      </c>
      <c r="F66" s="38">
        <f>F7</f>
        <v>90.346136978840605</v>
      </c>
      <c r="G66" s="40">
        <f>G7</f>
        <v>-1.5E-3</v>
      </c>
      <c r="H66" s="45" t="str">
        <f>H7</f>
        <v>Markdown</v>
      </c>
      <c r="I66" s="38">
        <f>I7</f>
        <v>90.893496104903164</v>
      </c>
      <c r="J66" s="37">
        <f>ROUND(N66/K66,4)</f>
        <v>8.8999999999999999E-3</v>
      </c>
      <c r="K66" s="34">
        <v>46240802.100500003</v>
      </c>
      <c r="L66" s="34">
        <v>15028</v>
      </c>
      <c r="M66" s="34">
        <f>M7</f>
        <v>4991</v>
      </c>
      <c r="N66" s="34">
        <f>L66*M66*(I66-F66)%</f>
        <v>410545.33315822517</v>
      </c>
    </row>
    <row r="67" spans="1:14" s="7" customFormat="1" ht="15.6" hidden="1" customHeight="1" x14ac:dyDescent="0.3">
      <c r="A67" s="41">
        <v>2</v>
      </c>
      <c r="B67" s="43" t="s">
        <v>23</v>
      </c>
      <c r="C67" s="13">
        <f>$C$2</f>
        <v>44546</v>
      </c>
      <c r="D67" s="42">
        <v>43213</v>
      </c>
      <c r="E67" s="42">
        <v>46866</v>
      </c>
      <c r="F67" s="38" t="e">
        <f>#REF!</f>
        <v>#REF!</v>
      </c>
      <c r="G67" s="40" t="e">
        <f>#REF!</f>
        <v>#REF!</v>
      </c>
      <c r="H67" s="38" t="e">
        <f>#REF!</f>
        <v>#REF!</v>
      </c>
      <c r="I67" s="38" t="e">
        <f>#REF!</f>
        <v>#REF!</v>
      </c>
      <c r="J67" s="37" t="e">
        <f>ROUND(N67/K67,4)</f>
        <v>#REF!</v>
      </c>
      <c r="K67" s="34">
        <v>44396427.817599997</v>
      </c>
      <c r="L67" s="34">
        <v>80</v>
      </c>
      <c r="M67" s="34" t="e">
        <f>#REF!</f>
        <v>#REF!</v>
      </c>
      <c r="N67" s="82" t="e">
        <f>L67*M67*(I67-F67)%</f>
        <v>#REF!</v>
      </c>
    </row>
    <row r="68" spans="1:14" s="7" customFormat="1" ht="15.6" hidden="1" customHeight="1" x14ac:dyDescent="0.3">
      <c r="A68" s="41">
        <v>4</v>
      </c>
      <c r="B68" s="43" t="s">
        <v>22</v>
      </c>
      <c r="C68" s="13">
        <f>$C$2</f>
        <v>44546</v>
      </c>
      <c r="D68" s="42">
        <v>42768</v>
      </c>
      <c r="E68" s="42">
        <v>44959</v>
      </c>
      <c r="F68" s="37">
        <f>F35</f>
        <v>92</v>
      </c>
      <c r="G68" s="40">
        <f>G35</f>
        <v>1.4999999999999999E-2</v>
      </c>
      <c r="H68" s="38" t="str">
        <f>H10</f>
        <v>Markup</v>
      </c>
      <c r="I68" s="37">
        <f>I35</f>
        <v>90.560196634334673</v>
      </c>
      <c r="J68" s="37">
        <f>ROUND(N68/K68,4)</f>
        <v>-8.5000000000000006E-3</v>
      </c>
      <c r="K68" s="34">
        <v>34059131.466499999</v>
      </c>
      <c r="L68" s="34">
        <v>480</v>
      </c>
      <c r="M68" s="34">
        <f>M35</f>
        <v>41667</v>
      </c>
      <c r="N68" s="82">
        <f>L68*M68*(I68-F68)%</f>
        <v>-287962.97681845044</v>
      </c>
    </row>
    <row r="69" spans="1:14" s="7" customFormat="1" ht="15.6" hidden="1" customHeight="1" x14ac:dyDescent="0.3">
      <c r="A69" s="15">
        <v>6</v>
      </c>
      <c r="B69" s="14" t="s">
        <v>0</v>
      </c>
      <c r="C69" s="13">
        <f>$C$2</f>
        <v>44546</v>
      </c>
      <c r="D69" s="17">
        <v>43160</v>
      </c>
      <c r="E69" s="17">
        <v>44986</v>
      </c>
      <c r="F69" s="10">
        <f>F12</f>
        <v>99.986662182950553</v>
      </c>
      <c r="G69" s="11">
        <f>G12</f>
        <v>1E-3</v>
      </c>
      <c r="H69" s="10" t="str">
        <f>H12</f>
        <v>Markup</v>
      </c>
      <c r="I69" s="10">
        <f>I12</f>
        <v>99.783800535158235</v>
      </c>
      <c r="J69" s="35">
        <f>ROUND(N69/K69,4)</f>
        <v>-2.3E-3</v>
      </c>
      <c r="K69" s="36">
        <v>22019796.251699999</v>
      </c>
      <c r="L69" s="34">
        <v>250</v>
      </c>
      <c r="M69" s="34">
        <v>100000</v>
      </c>
      <c r="N69" s="82">
        <f>L69*M69*(I69-F69)%</f>
        <v>-50715.411948079498</v>
      </c>
    </row>
    <row r="70" spans="1:14" s="7" customFormat="1" ht="15.6" hidden="1" customHeight="1" x14ac:dyDescent="0.3">
      <c r="A70" s="15">
        <v>2</v>
      </c>
      <c r="B70" s="14" t="s">
        <v>19</v>
      </c>
      <c r="C70" s="13">
        <f>$C$2</f>
        <v>44546</v>
      </c>
      <c r="D70" s="17">
        <v>42419</v>
      </c>
      <c r="E70" s="17">
        <v>46072</v>
      </c>
      <c r="F70" s="10">
        <f>F55</f>
        <v>96.321689848909429</v>
      </c>
      <c r="G70" s="40">
        <f>G55</f>
        <v>-1.5E-3</v>
      </c>
      <c r="H70" s="41" t="str">
        <f>H55</f>
        <v>Markdown</v>
      </c>
      <c r="I70" s="10">
        <f>I55</f>
        <v>96.911010470544085</v>
      </c>
      <c r="J70" s="35">
        <f>ROUND(N70/K70,4)</f>
        <v>6.4000000000000003E-3</v>
      </c>
      <c r="K70" s="34">
        <v>46240802.100500003</v>
      </c>
      <c r="L70" s="34">
        <v>500</v>
      </c>
      <c r="M70" s="34">
        <f>M44</f>
        <v>99820</v>
      </c>
      <c r="N70" s="82">
        <f>L70*M70*(I70-F70)%</f>
        <v>294129.92225785658</v>
      </c>
    </row>
    <row r="71" spans="1:14" ht="15.6" hidden="1" customHeight="1" x14ac:dyDescent="0.3">
      <c r="A71" s="15">
        <v>2</v>
      </c>
      <c r="B71" s="14" t="s">
        <v>21</v>
      </c>
      <c r="C71" s="13" t="e">
        <f>#REF!</f>
        <v>#REF!</v>
      </c>
      <c r="D71" s="13" t="e">
        <f>#REF!</f>
        <v>#REF!</v>
      </c>
      <c r="E71" s="13" t="e">
        <f>#REF!</f>
        <v>#REF!</v>
      </c>
      <c r="F71" s="38" t="e">
        <f>#REF!</f>
        <v>#REF!</v>
      </c>
      <c r="G71" s="40" t="e">
        <f>#REF!</f>
        <v>#REF!</v>
      </c>
      <c r="H71" s="39" t="e">
        <f>#REF!</f>
        <v>#REF!</v>
      </c>
      <c r="I71" s="38" t="e">
        <f>#REF!</f>
        <v>#REF!</v>
      </c>
      <c r="J71" s="35" t="e">
        <f>ROUND(N71/K71,4)</f>
        <v>#REF!</v>
      </c>
      <c r="K71" s="36">
        <v>36518289.285400003</v>
      </c>
      <c r="L71" s="34">
        <v>2000</v>
      </c>
      <c r="M71" s="34" t="e">
        <f>#REF!</f>
        <v>#REF!</v>
      </c>
      <c r="N71" s="82" t="e">
        <f>L71*M71*(I71-F71)%</f>
        <v>#REF!</v>
      </c>
    </row>
    <row r="72" spans="1:14" s="7" customFormat="1" ht="15.6" hidden="1" customHeight="1" x14ac:dyDescent="0.3">
      <c r="A72" s="15">
        <v>3</v>
      </c>
      <c r="B72" s="14" t="s">
        <v>0</v>
      </c>
      <c r="C72" s="13">
        <f>$C$2</f>
        <v>44546</v>
      </c>
      <c r="D72" s="13">
        <f>D12</f>
        <v>43160</v>
      </c>
      <c r="E72" s="13">
        <f>E12</f>
        <v>44986</v>
      </c>
      <c r="F72" s="10">
        <f>F12</f>
        <v>99.986662182950553</v>
      </c>
      <c r="G72" s="11">
        <f>G12</f>
        <v>1E-3</v>
      </c>
      <c r="H72" s="10" t="str">
        <f>H12</f>
        <v>Markup</v>
      </c>
      <c r="I72" s="10">
        <f>I12</f>
        <v>99.783800535158235</v>
      </c>
      <c r="J72" s="10">
        <f>J12</f>
        <v>-5.4000000000000003E-3</v>
      </c>
      <c r="K72" s="36">
        <v>36518289.285400003</v>
      </c>
      <c r="L72" s="9">
        <v>1000</v>
      </c>
      <c r="M72" s="9">
        <f>M12</f>
        <v>100000</v>
      </c>
      <c r="N72" s="8">
        <f>N12</f>
        <v>-202861.64779231799</v>
      </c>
    </row>
    <row r="73" spans="1:14" s="7" customFormat="1" ht="15.6" hidden="1" customHeight="1" x14ac:dyDescent="0.3">
      <c r="A73" s="15">
        <v>3</v>
      </c>
      <c r="B73" s="14" t="s">
        <v>20</v>
      </c>
      <c r="C73" s="13">
        <f>$C$2</f>
        <v>44546</v>
      </c>
      <c r="D73" s="17">
        <v>43055</v>
      </c>
      <c r="E73" s="17">
        <v>44881</v>
      </c>
      <c r="F73" s="10">
        <f>F9</f>
        <v>100.44776167726479</v>
      </c>
      <c r="G73" s="18">
        <f>G9</f>
        <v>1.4999999999999999E-2</v>
      </c>
      <c r="H73" s="10" t="str">
        <f>H9</f>
        <v>Markup</v>
      </c>
      <c r="I73" s="10">
        <f>I9</f>
        <v>98.790994556287316</v>
      </c>
      <c r="J73" s="35">
        <f>ROUND(N73/K73,4)</f>
        <v>-1.4E-3</v>
      </c>
      <c r="K73" s="34">
        <v>27471837.1897</v>
      </c>
      <c r="L73" s="34">
        <v>1000</v>
      </c>
      <c r="M73" s="34">
        <f>M9</f>
        <v>2250</v>
      </c>
      <c r="N73" s="82">
        <f>L73*M73*(I73-F73)%</f>
        <v>-37277.260221993238</v>
      </c>
    </row>
    <row r="74" spans="1:14" s="7" customFormat="1" ht="15.6" hidden="1" customHeight="1" x14ac:dyDescent="0.3">
      <c r="A74" s="15">
        <v>4</v>
      </c>
      <c r="B74" s="14" t="s">
        <v>19</v>
      </c>
      <c r="C74" s="13">
        <f>$C$2</f>
        <v>44546</v>
      </c>
      <c r="D74" s="17">
        <f>D55</f>
        <v>42419</v>
      </c>
      <c r="E74" s="17">
        <f>E55</f>
        <v>46072</v>
      </c>
      <c r="F74" s="10">
        <f>F55</f>
        <v>96.321689848909429</v>
      </c>
      <c r="G74" s="18">
        <f>G55</f>
        <v>-1.5E-3</v>
      </c>
      <c r="H74" s="17" t="str">
        <f>H55</f>
        <v>Markdown</v>
      </c>
      <c r="I74" s="37">
        <f>I55</f>
        <v>96.911010470544085</v>
      </c>
      <c r="J74" s="35">
        <f>ROUND(N74/K74,4)</f>
        <v>8.5000000000000006E-3</v>
      </c>
      <c r="K74" s="34">
        <v>34405774.509999998</v>
      </c>
      <c r="L74" s="34">
        <v>500</v>
      </c>
      <c r="M74" s="34">
        <f>M55</f>
        <v>99820</v>
      </c>
      <c r="N74" s="82">
        <f>L74*M74*(I74-F74)%</f>
        <v>294129.92225785658</v>
      </c>
    </row>
    <row r="75" spans="1:14" s="7" customFormat="1" ht="15.6" hidden="1" customHeight="1" x14ac:dyDescent="0.3">
      <c r="A75" s="15">
        <v>4</v>
      </c>
      <c r="B75" s="14" t="s">
        <v>18</v>
      </c>
      <c r="C75" s="13">
        <f>C74</f>
        <v>44546</v>
      </c>
      <c r="D75" s="17">
        <f>D63</f>
        <v>43839</v>
      </c>
      <c r="E75" s="17">
        <f>E63</f>
        <v>47492</v>
      </c>
      <c r="F75" s="35">
        <f>F63</f>
        <v>100.15263972144623</v>
      </c>
      <c r="G75" s="11">
        <f>G63</f>
        <v>-1.5E-3</v>
      </c>
      <c r="H75" s="10" t="e">
        <f>#REF!</f>
        <v>#REF!</v>
      </c>
      <c r="I75" s="35">
        <f>I63</f>
        <v>100.59486125493441</v>
      </c>
      <c r="J75" s="35">
        <f>ROUND(N75/K75,4)</f>
        <v>1.2800000000000001E-2</v>
      </c>
      <c r="K75" s="36">
        <v>34460129.815899998</v>
      </c>
      <c r="L75" s="34">
        <v>100</v>
      </c>
      <c r="M75" s="34">
        <f>M63</f>
        <v>1000000</v>
      </c>
      <c r="N75" s="82">
        <f>L75*M75*(I75-F75)%</f>
        <v>442221.53348817985</v>
      </c>
    </row>
    <row r="76" spans="1:14" s="7" customFormat="1" ht="15.6" hidden="1" customHeight="1" x14ac:dyDescent="0.3">
      <c r="A76" s="15">
        <v>6</v>
      </c>
      <c r="B76" s="14" t="s">
        <v>18</v>
      </c>
      <c r="C76" s="13">
        <f>C75</f>
        <v>44546</v>
      </c>
      <c r="D76" s="17">
        <f>D53</f>
        <v>42727</v>
      </c>
      <c r="E76" s="17">
        <f>E53</f>
        <v>46379</v>
      </c>
      <c r="F76" s="35">
        <f>F36</f>
        <v>99.595304073382522</v>
      </c>
      <c r="G76" s="11">
        <f>G63</f>
        <v>-1.5E-3</v>
      </c>
      <c r="H76" s="10" t="str">
        <f>H53</f>
        <v>Markup</v>
      </c>
      <c r="I76" s="35">
        <f>I36</f>
        <v>100.59486125493441</v>
      </c>
      <c r="J76" s="35">
        <f>ROUND(N76/K76,4)</f>
        <v>2.93E-2</v>
      </c>
      <c r="K76" s="34">
        <v>34059131.466499999</v>
      </c>
      <c r="L76" s="34">
        <v>100</v>
      </c>
      <c r="M76" s="34">
        <f>M56</f>
        <v>1000000</v>
      </c>
      <c r="N76" s="82">
        <f>L76*M76*(I76-F76)%</f>
        <v>999557.18155189289</v>
      </c>
    </row>
    <row r="77" spans="1:14" s="7" customFormat="1" hidden="1" x14ac:dyDescent="0.3">
      <c r="A77" s="33"/>
      <c r="B77" s="32"/>
      <c r="C77" s="31"/>
      <c r="D77" s="30"/>
      <c r="E77" s="30"/>
      <c r="F77" s="27"/>
      <c r="G77" s="29"/>
      <c r="H77" s="28"/>
      <c r="I77" s="27"/>
      <c r="J77" s="26"/>
      <c r="K77" s="25"/>
      <c r="L77" s="25"/>
      <c r="M77" s="25"/>
      <c r="N77" s="25"/>
    </row>
    <row r="78" spans="1:14" hidden="1" x14ac:dyDescent="0.3">
      <c r="A78" s="23" t="s">
        <v>17</v>
      </c>
    </row>
    <row r="79" spans="1:14" ht="46.8" hidden="1" x14ac:dyDescent="0.3">
      <c r="A79" s="21" t="s">
        <v>16</v>
      </c>
      <c r="B79" s="21" t="s">
        <v>15</v>
      </c>
      <c r="C79" s="21" t="s">
        <v>14</v>
      </c>
      <c r="D79" s="21" t="s">
        <v>13</v>
      </c>
      <c r="E79" s="21" t="s">
        <v>12</v>
      </c>
      <c r="F79" s="21" t="s">
        <v>11</v>
      </c>
      <c r="G79" s="22" t="s">
        <v>10</v>
      </c>
      <c r="H79" s="21" t="s">
        <v>9</v>
      </c>
      <c r="I79" s="21" t="s">
        <v>8</v>
      </c>
      <c r="J79" s="21" t="s">
        <v>7</v>
      </c>
      <c r="K79" s="20" t="s">
        <v>6</v>
      </c>
      <c r="L79" s="20" t="s">
        <v>5</v>
      </c>
      <c r="M79" s="20" t="s">
        <v>4</v>
      </c>
      <c r="N79" s="83" t="s">
        <v>3</v>
      </c>
    </row>
    <row r="80" spans="1:14" s="7" customFormat="1" hidden="1" x14ac:dyDescent="0.3">
      <c r="A80" s="15">
        <v>1</v>
      </c>
      <c r="B80" s="14" t="s">
        <v>2</v>
      </c>
      <c r="C80" s="13">
        <f>$C$2</f>
        <v>44546</v>
      </c>
      <c r="D80" s="17">
        <f>D13</f>
        <v>42727</v>
      </c>
      <c r="E80" s="17">
        <f>E13</f>
        <v>46379</v>
      </c>
      <c r="F80" s="10">
        <f>F13</f>
        <v>100</v>
      </c>
      <c r="G80" s="11">
        <f>G13</f>
        <v>7.4999999999999997E-3</v>
      </c>
      <c r="H80" s="17" t="str">
        <f>H13</f>
        <v>Markup</v>
      </c>
      <c r="I80" s="10">
        <f>I13</f>
        <v>96.942099999999996</v>
      </c>
      <c r="J80" s="10">
        <f>J8</f>
        <v>-1.55E-2</v>
      </c>
      <c r="K80" s="9">
        <v>2099821.9742000001</v>
      </c>
      <c r="L80" s="9">
        <v>250</v>
      </c>
      <c r="M80" s="9">
        <f>M13</f>
        <v>99840</v>
      </c>
      <c r="N80" s="82">
        <f>L80*M80*(I80-F80)%</f>
        <v>-763251.8400000009</v>
      </c>
    </row>
    <row r="81" spans="1:14" s="7" customFormat="1" hidden="1" x14ac:dyDescent="0.3">
      <c r="A81" s="15">
        <v>1</v>
      </c>
      <c r="B81" s="14" t="s">
        <v>2</v>
      </c>
      <c r="C81" s="13">
        <f>$C$2</f>
        <v>44546</v>
      </c>
      <c r="D81" s="17">
        <f>D13</f>
        <v>42727</v>
      </c>
      <c r="E81" s="17">
        <f>E13</f>
        <v>46379</v>
      </c>
      <c r="F81" s="10">
        <f>F13</f>
        <v>100</v>
      </c>
      <c r="G81" s="11">
        <f>G13</f>
        <v>7.4999999999999997E-3</v>
      </c>
      <c r="H81" s="18" t="str">
        <f>H13</f>
        <v>Markup</v>
      </c>
      <c r="I81" s="10">
        <f>I13</f>
        <v>96.942099999999996</v>
      </c>
      <c r="J81" s="10">
        <f>J12</f>
        <v>-5.4000000000000003E-3</v>
      </c>
      <c r="K81" s="9">
        <v>2563299.9010999999</v>
      </c>
      <c r="L81" s="9">
        <v>250</v>
      </c>
      <c r="M81" s="9">
        <f>M53</f>
        <v>99840</v>
      </c>
      <c r="N81" s="82">
        <f>L81*M81*(I81-F81)%</f>
        <v>-763251.8400000009</v>
      </c>
    </row>
    <row r="82" spans="1:14" s="7" customFormat="1" hidden="1" x14ac:dyDescent="0.3">
      <c r="A82" s="15">
        <v>1</v>
      </c>
      <c r="B82" s="14" t="s">
        <v>1</v>
      </c>
      <c r="C82" s="13">
        <f>$C$2</f>
        <v>44546</v>
      </c>
      <c r="D82" s="17" t="e">
        <f>#REF!</f>
        <v>#REF!</v>
      </c>
      <c r="E82" s="17" t="e">
        <f>#REF!</f>
        <v>#REF!</v>
      </c>
      <c r="F82" s="10" t="e">
        <f>#REF!</f>
        <v>#REF!</v>
      </c>
      <c r="G82" s="11" t="e">
        <f>#REF!</f>
        <v>#REF!</v>
      </c>
      <c r="H82" s="17" t="e">
        <f>#REF!</f>
        <v>#REF!</v>
      </c>
      <c r="I82" s="10" t="e">
        <f>#REF!</f>
        <v>#REF!</v>
      </c>
      <c r="J82" s="10">
        <f>J13</f>
        <v>-0.1009</v>
      </c>
      <c r="K82" s="9">
        <v>1753406.4038</v>
      </c>
      <c r="L82" s="9">
        <v>4000</v>
      </c>
      <c r="M82" s="9" t="e">
        <f>#REF!</f>
        <v>#REF!</v>
      </c>
      <c r="N82" s="82" t="e">
        <f>L82*M82*(I82-F82)%</f>
        <v>#REF!</v>
      </c>
    </row>
    <row r="83" spans="1:14" s="7" customFormat="1" ht="15.6" hidden="1" customHeight="1" x14ac:dyDescent="0.3">
      <c r="A83" s="15">
        <v>2</v>
      </c>
      <c r="B83" s="14" t="s">
        <v>0</v>
      </c>
      <c r="C83" s="13">
        <f>$C$2</f>
        <v>44546</v>
      </c>
      <c r="D83" s="13">
        <f>D72</f>
        <v>43160</v>
      </c>
      <c r="E83" s="13">
        <f>E72</f>
        <v>44986</v>
      </c>
      <c r="F83" s="12">
        <f>F72</f>
        <v>99.986662182950553</v>
      </c>
      <c r="G83" s="11">
        <f>G72</f>
        <v>1E-3</v>
      </c>
      <c r="H83" s="10" t="e">
        <f>#REF!</f>
        <v>#REF!</v>
      </c>
      <c r="I83" s="10">
        <f>I72</f>
        <v>99.783800535158235</v>
      </c>
      <c r="J83" s="10" t="e">
        <f>#REF!</f>
        <v>#REF!</v>
      </c>
      <c r="K83" s="9">
        <v>2563265.4972999999</v>
      </c>
      <c r="L83" s="9">
        <v>4000</v>
      </c>
      <c r="M83" s="9">
        <f>M72</f>
        <v>100000</v>
      </c>
      <c r="N83" s="8" t="e">
        <f>#REF!</f>
        <v>#REF!</v>
      </c>
    </row>
    <row r="84" spans="1:14" hidden="1" x14ac:dyDescent="0.3"/>
    <row r="85" spans="1:14" hidden="1" x14ac:dyDescent="0.3"/>
    <row r="86" spans="1:14" hidden="1" x14ac:dyDescent="0.3"/>
    <row r="87" spans="1:14" hidden="1" x14ac:dyDescent="0.3"/>
    <row r="88" spans="1:14" hidden="1" x14ac:dyDescent="0.3"/>
    <row r="89" spans="1:14" hidden="1" x14ac:dyDescent="0.3"/>
    <row r="90" spans="1:14" s="6" customFormat="1" x14ac:dyDescent="0.3">
      <c r="A90" s="2"/>
      <c r="B90" s="2"/>
      <c r="C90" s="2"/>
      <c r="D90" s="2"/>
      <c r="E90" s="2"/>
      <c r="F90" s="4"/>
      <c r="G90" s="5"/>
      <c r="H90" s="4"/>
      <c r="I90" s="4"/>
      <c r="J90" s="2"/>
      <c r="K90" s="3"/>
      <c r="L90" s="3"/>
      <c r="M90" s="3"/>
      <c r="N90" s="81"/>
    </row>
  </sheetData>
  <pageMargins left="0.72" right="0.17" top="1.0900000000000001" bottom="1" header="0.5" footer="0.5"/>
  <pageSetup scale="4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3"/>
  <sheetViews>
    <sheetView showGridLines="0" view="pageBreakPreview" zoomScale="70" zoomScaleNormal="70" zoomScaleSheetLayoutView="70" zoomScalePageLayoutView="70" workbookViewId="0">
      <selection activeCell="G93" sqref="G93"/>
    </sheetView>
  </sheetViews>
  <sheetFormatPr defaultColWidth="9.109375" defaultRowHeight="15.6" x14ac:dyDescent="0.3"/>
  <cols>
    <col min="1" max="1" width="8" style="2" customWidth="1"/>
    <col min="2" max="2" width="64" style="2" bestFit="1" customWidth="1"/>
    <col min="3" max="3" width="17.6640625" style="2" customWidth="1"/>
    <col min="4" max="4" width="15.5546875" style="2" bestFit="1" customWidth="1"/>
    <col min="5" max="5" width="16.44140625" style="2" customWidth="1"/>
    <col min="6" max="6" width="14.44140625" style="4" customWidth="1"/>
    <col min="7" max="7" width="19.5546875" style="5" customWidth="1"/>
    <col min="8" max="8" width="16.6640625" style="4" customWidth="1"/>
    <col min="9" max="9" width="20.5546875" style="4" customWidth="1"/>
    <col min="10" max="10" width="12.88671875" style="2" customWidth="1"/>
    <col min="11" max="11" width="34" style="3" customWidth="1"/>
    <col min="12" max="12" width="15.44140625" style="3" bestFit="1" customWidth="1"/>
    <col min="13" max="13" width="18.6640625" style="3" bestFit="1" customWidth="1"/>
    <col min="14" max="14" width="19.6640625" style="2" customWidth="1"/>
    <col min="15" max="16384" width="9.109375" style="1"/>
  </cols>
  <sheetData>
    <row r="1" spans="1:14" x14ac:dyDescent="0.3">
      <c r="A1" s="79" t="s">
        <v>42</v>
      </c>
      <c r="C1" s="79"/>
    </row>
    <row r="2" spans="1:14" x14ac:dyDescent="0.3">
      <c r="A2" s="79" t="s">
        <v>41</v>
      </c>
      <c r="C2" s="80">
        <v>44557</v>
      </c>
      <c r="F2" s="78"/>
      <c r="I2" s="78"/>
    </row>
    <row r="3" spans="1:14" x14ac:dyDescent="0.3">
      <c r="A3" s="79"/>
      <c r="C3" s="79"/>
      <c r="F3" s="78"/>
    </row>
    <row r="5" spans="1:14" x14ac:dyDescent="0.3">
      <c r="A5" s="23" t="s">
        <v>40</v>
      </c>
    </row>
    <row r="6" spans="1:14" ht="46.8" x14ac:dyDescent="0.3">
      <c r="A6" s="21" t="s">
        <v>16</v>
      </c>
      <c r="B6" s="21" t="s">
        <v>15</v>
      </c>
      <c r="C6" s="21" t="s">
        <v>14</v>
      </c>
      <c r="D6" s="21" t="s">
        <v>13</v>
      </c>
      <c r="E6" s="21" t="s">
        <v>12</v>
      </c>
      <c r="F6" s="21" t="s">
        <v>11</v>
      </c>
      <c r="G6" s="22" t="s">
        <v>10</v>
      </c>
      <c r="H6" s="21" t="s">
        <v>9</v>
      </c>
      <c r="I6" s="21" t="s">
        <v>8</v>
      </c>
      <c r="J6" s="21" t="s">
        <v>7</v>
      </c>
      <c r="K6" s="20" t="s">
        <v>6</v>
      </c>
      <c r="L6" s="20" t="s">
        <v>5</v>
      </c>
      <c r="M6" s="20" t="s">
        <v>4</v>
      </c>
      <c r="N6" s="21" t="s">
        <v>3</v>
      </c>
    </row>
    <row r="7" spans="1:14" s="7" customFormat="1" ht="15.75" hidden="1" customHeight="1" x14ac:dyDescent="0.3">
      <c r="A7" s="15">
        <v>1</v>
      </c>
      <c r="B7" s="14" t="s">
        <v>24</v>
      </c>
      <c r="C7" s="13">
        <f>$C$2</f>
        <v>44557</v>
      </c>
      <c r="D7" s="17">
        <v>42446</v>
      </c>
      <c r="E7" s="17">
        <v>46098</v>
      </c>
      <c r="F7" s="10">
        <v>90.346136978840605</v>
      </c>
      <c r="G7" s="40">
        <v>-1.5E-3</v>
      </c>
      <c r="H7" s="41" t="s">
        <v>33</v>
      </c>
      <c r="I7" s="10">
        <v>90.893496104903164</v>
      </c>
      <c r="J7" s="35">
        <f>ROUND(N7/K7,4)</f>
        <v>8.0000000000000002E-3</v>
      </c>
      <c r="K7" s="36">
        <v>35983606.870399997</v>
      </c>
      <c r="L7" s="34">
        <v>10480</v>
      </c>
      <c r="M7" s="34">
        <v>4991</v>
      </c>
      <c r="N7" s="44">
        <f>L7*M7*(I7-F7)%</f>
        <v>286299.91292907903</v>
      </c>
    </row>
    <row r="8" spans="1:14" s="7" customFormat="1" ht="15.75" hidden="1" customHeight="1" x14ac:dyDescent="0.3">
      <c r="A8" s="15">
        <v>1</v>
      </c>
      <c r="B8" s="14" t="s">
        <v>1</v>
      </c>
      <c r="C8" s="13">
        <f>$C$2</f>
        <v>44557</v>
      </c>
      <c r="D8" s="17">
        <v>43165</v>
      </c>
      <c r="E8" s="17">
        <v>44991</v>
      </c>
      <c r="F8" s="10">
        <v>100.30429510717434</v>
      </c>
      <c r="G8" s="39">
        <v>4.0000000000000001E-3</v>
      </c>
      <c r="H8" s="41" t="s">
        <v>27</v>
      </c>
      <c r="I8" s="10">
        <v>99.887272543623197</v>
      </c>
      <c r="J8" s="35">
        <f>ROUND(N8/K8,4)</f>
        <v>-6.6E-3</v>
      </c>
      <c r="K8" s="54">
        <v>37795764.748999998</v>
      </c>
      <c r="L8" s="34">
        <v>18000</v>
      </c>
      <c r="M8" s="34">
        <v>3333</v>
      </c>
      <c r="N8" s="44">
        <f>L8*M8*(I8-F8)%</f>
        <v>-250188.51677687265</v>
      </c>
    </row>
    <row r="9" spans="1:14" s="7" customFormat="1" ht="15.75" hidden="1" customHeight="1" x14ac:dyDescent="0.3">
      <c r="A9" s="15">
        <v>2</v>
      </c>
      <c r="B9" s="14" t="s">
        <v>28</v>
      </c>
      <c r="C9" s="13">
        <f>$C$2</f>
        <v>44557</v>
      </c>
      <c r="D9" s="17">
        <v>42934</v>
      </c>
      <c r="E9" s="17">
        <v>44760</v>
      </c>
      <c r="F9" s="10">
        <v>100.44776167726479</v>
      </c>
      <c r="G9" s="39">
        <v>1.4999999999999999E-2</v>
      </c>
      <c r="H9" s="41" t="s">
        <v>27</v>
      </c>
      <c r="I9" s="10">
        <v>98.790994556287316</v>
      </c>
      <c r="J9" s="35">
        <f>ROUND(N9/K9,4)</f>
        <v>-9.7000000000000003E-3</v>
      </c>
      <c r="K9" s="54">
        <v>38356707.575800002</v>
      </c>
      <c r="L9" s="34">
        <v>10000</v>
      </c>
      <c r="M9" s="34">
        <v>2250</v>
      </c>
      <c r="N9" s="44">
        <f>L9*M9*(I9-F9)%</f>
        <v>-372772.60221993242</v>
      </c>
    </row>
    <row r="10" spans="1:14" s="7" customFormat="1" ht="15.75" hidden="1" customHeight="1" x14ac:dyDescent="0.3">
      <c r="A10" s="15">
        <v>1</v>
      </c>
      <c r="B10" s="14" t="s">
        <v>22</v>
      </c>
      <c r="C10" s="13">
        <f>$C$2</f>
        <v>44557</v>
      </c>
      <c r="D10" s="17">
        <v>42768</v>
      </c>
      <c r="E10" s="17">
        <v>44959</v>
      </c>
      <c r="F10" s="35">
        <v>92</v>
      </c>
      <c r="G10" s="39">
        <v>1.4999999999999999E-2</v>
      </c>
      <c r="H10" s="41" t="s">
        <v>27</v>
      </c>
      <c r="I10" s="35">
        <v>90.560196634334673</v>
      </c>
      <c r="J10" s="35">
        <f>ROUND(N10/K10,4)</f>
        <v>-7.7999999999999996E-3</v>
      </c>
      <c r="K10" s="36">
        <v>38570342.895599999</v>
      </c>
      <c r="L10" s="34">
        <v>500</v>
      </c>
      <c r="M10" s="34">
        <v>41667</v>
      </c>
      <c r="N10" s="44">
        <f>L10*M10*(I10-F10)%</f>
        <v>-299961.43418588588</v>
      </c>
    </row>
    <row r="11" spans="1:14" s="7" customFormat="1" ht="15.75" customHeight="1" x14ac:dyDescent="0.3">
      <c r="A11" s="15">
        <v>1</v>
      </c>
      <c r="B11" s="14" t="s">
        <v>34</v>
      </c>
      <c r="C11" s="13">
        <f>$C$2</f>
        <v>44557</v>
      </c>
      <c r="D11" s="17">
        <v>43907</v>
      </c>
      <c r="E11" s="17">
        <v>47559</v>
      </c>
      <c r="F11" s="10">
        <v>111.20600588937812</v>
      </c>
      <c r="G11" s="39">
        <v>1.4999999999999999E-2</v>
      </c>
      <c r="H11" s="41" t="s">
        <v>27</v>
      </c>
      <c r="I11" s="10">
        <v>102.83863408326572</v>
      </c>
      <c r="J11" s="35">
        <f>ROUND(N11/K11,4)</f>
        <v>-0.1086</v>
      </c>
      <c r="K11" s="36">
        <v>38536378.1228</v>
      </c>
      <c r="L11" s="34">
        <v>50</v>
      </c>
      <c r="M11" s="34">
        <v>1000000</v>
      </c>
      <c r="N11" s="44">
        <f>L11*M11*(I11-F11)%</f>
        <v>-4183685.9030562011</v>
      </c>
    </row>
    <row r="12" spans="1:14" s="7" customFormat="1" ht="15.75" hidden="1" customHeight="1" x14ac:dyDescent="0.3">
      <c r="A12" s="15">
        <v>5</v>
      </c>
      <c r="B12" s="14" t="s">
        <v>0</v>
      </c>
      <c r="C12" s="13">
        <f>$C$2</f>
        <v>44557</v>
      </c>
      <c r="D12" s="17">
        <v>43160</v>
      </c>
      <c r="E12" s="17">
        <v>44986</v>
      </c>
      <c r="F12" s="10">
        <v>99.986662182950553</v>
      </c>
      <c r="G12" s="39">
        <v>1E-3</v>
      </c>
      <c r="H12" s="41" t="s">
        <v>27</v>
      </c>
      <c r="I12" s="10">
        <v>99.783800535158235</v>
      </c>
      <c r="J12" s="35">
        <f>ROUND(N12/K12,4)</f>
        <v>-5.4000000000000003E-3</v>
      </c>
      <c r="K12" s="36">
        <v>37716058.631999999</v>
      </c>
      <c r="L12" s="34">
        <v>1000</v>
      </c>
      <c r="M12" s="34">
        <v>100000</v>
      </c>
      <c r="N12" s="44">
        <f>L12*M12*(I12-F12)%</f>
        <v>-202861.64779231799</v>
      </c>
    </row>
    <row r="13" spans="1:14" s="7" customFormat="1" ht="15.75" hidden="1" customHeight="1" x14ac:dyDescent="0.3">
      <c r="A13" s="15">
        <v>3</v>
      </c>
      <c r="B13" s="14" t="s">
        <v>2</v>
      </c>
      <c r="C13" s="13">
        <f>$C$2</f>
        <v>44557</v>
      </c>
      <c r="D13" s="17">
        <v>42727</v>
      </c>
      <c r="E13" s="17">
        <v>46379</v>
      </c>
      <c r="F13" s="10">
        <v>100</v>
      </c>
      <c r="G13" s="39">
        <v>7.4999999999999997E-3</v>
      </c>
      <c r="H13" s="41" t="s">
        <v>27</v>
      </c>
      <c r="I13" s="10">
        <v>96.942099999999996</v>
      </c>
      <c r="J13" s="35">
        <f>ROUND(N13/K13,4)</f>
        <v>-0.1009</v>
      </c>
      <c r="K13" s="54">
        <v>36323139.914499998</v>
      </c>
      <c r="L13" s="34">
        <v>1200</v>
      </c>
      <c r="M13" s="34">
        <v>99840</v>
      </c>
      <c r="N13" s="44">
        <f>L13*M13*(I13-F13)%</f>
        <v>-3663608.8320000046</v>
      </c>
    </row>
    <row r="14" spans="1:14" s="7" customFormat="1" ht="15.75" hidden="1" customHeight="1" x14ac:dyDescent="0.3">
      <c r="A14" s="77">
        <v>2</v>
      </c>
      <c r="B14" s="76" t="s">
        <v>19</v>
      </c>
      <c r="C14" s="75">
        <f>$C$2</f>
        <v>44557</v>
      </c>
      <c r="D14" s="74">
        <v>42419</v>
      </c>
      <c r="E14" s="74">
        <v>46072</v>
      </c>
      <c r="F14" s="71">
        <v>96.321689848909429</v>
      </c>
      <c r="G14" s="73">
        <v>-1.5E-3</v>
      </c>
      <c r="H14" s="72" t="s">
        <v>33</v>
      </c>
      <c r="I14" s="71">
        <v>96.911010470544085</v>
      </c>
      <c r="J14" s="70">
        <f>ROUND(N14/K14,4)</f>
        <v>6.8999999999999999E-3</v>
      </c>
      <c r="K14" s="69">
        <v>35983606.870399997</v>
      </c>
      <c r="L14" s="69">
        <v>425</v>
      </c>
      <c r="M14" s="69">
        <v>99820</v>
      </c>
      <c r="N14" s="68">
        <f>L14*M14*(I14-F14)%</f>
        <v>250010.43391917812</v>
      </c>
    </row>
    <row r="15" spans="1:14" s="7" customFormat="1" ht="15.75" hidden="1" customHeight="1" x14ac:dyDescent="0.3">
      <c r="A15" s="15">
        <v>3</v>
      </c>
      <c r="B15" s="14" t="s">
        <v>32</v>
      </c>
      <c r="C15" s="13">
        <f>$C$2</f>
        <v>44557</v>
      </c>
      <c r="D15" s="17">
        <v>44256</v>
      </c>
      <c r="E15" s="17">
        <v>47908</v>
      </c>
      <c r="F15" s="10">
        <v>104.4074</v>
      </c>
      <c r="G15" s="39">
        <v>6.4999999999999997E-3</v>
      </c>
      <c r="H15" s="41" t="s">
        <v>27</v>
      </c>
      <c r="I15" s="10">
        <v>100.36065387766988</v>
      </c>
      <c r="J15" s="35">
        <f>ROUND(N15/K15,4)</f>
        <v>-0.19409999999999999</v>
      </c>
      <c r="K15" s="36">
        <v>38570342.895599999</v>
      </c>
      <c r="L15" s="34">
        <v>1850</v>
      </c>
      <c r="M15" s="34">
        <v>99980</v>
      </c>
      <c r="N15" s="44">
        <f>L15*M15*(I15-F15)%</f>
        <v>-7484983.0302454596</v>
      </c>
    </row>
    <row r="16" spans="1:14" x14ac:dyDescent="0.3">
      <c r="A16" s="1"/>
      <c r="B16" s="1"/>
      <c r="C16" s="1"/>
      <c r="D16" s="1"/>
      <c r="E16" s="1"/>
      <c r="F16" s="65"/>
      <c r="G16" s="66"/>
      <c r="H16" s="65"/>
      <c r="I16" s="67"/>
      <c r="J16" s="1"/>
      <c r="K16" s="6"/>
      <c r="L16" s="6"/>
      <c r="M16" s="6"/>
      <c r="N16" s="1"/>
    </row>
    <row r="17" spans="1:14" hidden="1" x14ac:dyDescent="0.3">
      <c r="A17" s="61" t="s">
        <v>39</v>
      </c>
      <c r="B17" s="1"/>
      <c r="C17" s="1"/>
      <c r="D17" s="1"/>
      <c r="E17" s="1"/>
      <c r="F17" s="65"/>
      <c r="G17" s="66"/>
      <c r="H17" s="65"/>
      <c r="I17" s="65"/>
      <c r="J17" s="1"/>
      <c r="K17" s="6"/>
      <c r="L17" s="6"/>
      <c r="M17" s="6"/>
      <c r="N17" s="1"/>
    </row>
    <row r="18" spans="1:14" ht="46.8" hidden="1" x14ac:dyDescent="0.3">
      <c r="A18" s="62" t="s">
        <v>16</v>
      </c>
      <c r="B18" s="62" t="s">
        <v>15</v>
      </c>
      <c r="C18" s="62" t="s">
        <v>14</v>
      </c>
      <c r="D18" s="62" t="s">
        <v>13</v>
      </c>
      <c r="E18" s="62" t="s">
        <v>12</v>
      </c>
      <c r="F18" s="62" t="s">
        <v>11</v>
      </c>
      <c r="G18" s="64" t="s">
        <v>10</v>
      </c>
      <c r="H18" s="62" t="s">
        <v>9</v>
      </c>
      <c r="I18" s="62" t="s">
        <v>8</v>
      </c>
      <c r="J18" s="62" t="s">
        <v>7</v>
      </c>
      <c r="K18" s="63" t="s">
        <v>6</v>
      </c>
      <c r="L18" s="63" t="s">
        <v>5</v>
      </c>
      <c r="M18" s="63" t="s">
        <v>4</v>
      </c>
      <c r="N18" s="62" t="s">
        <v>3</v>
      </c>
    </row>
    <row r="19" spans="1:14" s="7" customFormat="1" hidden="1" x14ac:dyDescent="0.3">
      <c r="A19" s="33">
        <v>1</v>
      </c>
      <c r="B19" s="32" t="s">
        <v>21</v>
      </c>
      <c r="C19" s="31">
        <f>$C$2</f>
        <v>44557</v>
      </c>
      <c r="D19" s="30">
        <v>41325</v>
      </c>
      <c r="E19" s="30">
        <v>44247</v>
      </c>
      <c r="F19" s="27" t="e">
        <f>#REF!</f>
        <v>#REF!</v>
      </c>
      <c r="G19" s="53" t="e">
        <f>#REF!</f>
        <v>#REF!</v>
      </c>
      <c r="H19" s="52" t="e">
        <f>#REF!</f>
        <v>#REF!</v>
      </c>
      <c r="I19" s="27" t="e">
        <f>#REF!</f>
        <v>#REF!</v>
      </c>
      <c r="J19" s="47" t="e">
        <f>ROUND(N19/K19,4)</f>
        <v>#REF!</v>
      </c>
      <c r="K19" s="46">
        <v>18460455.1613</v>
      </c>
      <c r="L19" s="25">
        <v>2000</v>
      </c>
      <c r="M19" s="25" t="e">
        <f>#REF!</f>
        <v>#REF!</v>
      </c>
      <c r="N19" s="24" t="e">
        <f>L19*M19*(I19-F19)%</f>
        <v>#REF!</v>
      </c>
    </row>
    <row r="20" spans="1:14" s="7" customFormat="1" hidden="1" x14ac:dyDescent="0.3">
      <c r="A20" s="33">
        <v>1</v>
      </c>
      <c r="B20" s="32" t="s">
        <v>24</v>
      </c>
      <c r="C20" s="31">
        <f>$C$2</f>
        <v>44557</v>
      </c>
      <c r="D20" s="30">
        <v>42446</v>
      </c>
      <c r="E20" s="30">
        <v>46098</v>
      </c>
      <c r="F20" s="27">
        <f>F7</f>
        <v>90.346136978840605</v>
      </c>
      <c r="G20" s="53">
        <f>G7</f>
        <v>-1.5E-3</v>
      </c>
      <c r="H20" s="52" t="s">
        <v>27</v>
      </c>
      <c r="I20" s="27">
        <f>I7</f>
        <v>90.893496104903164</v>
      </c>
      <c r="J20" s="47">
        <f>ROUND(N20/K20,4)</f>
        <v>7.8E-2</v>
      </c>
      <c r="K20" s="46">
        <v>18397476.333299998</v>
      </c>
      <c r="L20" s="25">
        <v>52500</v>
      </c>
      <c r="M20" s="25">
        <f>M7</f>
        <v>4991</v>
      </c>
      <c r="N20" s="24">
        <f>L20*M20*(I20-F20)%</f>
        <v>1434231.4340435734</v>
      </c>
    </row>
    <row r="21" spans="1:14" s="7" customFormat="1" hidden="1" x14ac:dyDescent="0.3">
      <c r="A21" s="33">
        <v>1</v>
      </c>
      <c r="B21" s="32" t="s">
        <v>1</v>
      </c>
      <c r="C21" s="31">
        <f>$C$2</f>
        <v>44557</v>
      </c>
      <c r="D21" s="30">
        <v>43165</v>
      </c>
      <c r="E21" s="30">
        <v>44991</v>
      </c>
      <c r="F21" s="27">
        <v>99.221635880026099</v>
      </c>
      <c r="G21" s="53">
        <v>1.5E-3</v>
      </c>
      <c r="H21" s="52" t="s">
        <v>27</v>
      </c>
      <c r="I21" s="27">
        <v>98.98288101887978</v>
      </c>
      <c r="J21" s="47">
        <f>ROUND(N21/K21,4)</f>
        <v>-4.1999999999999997E-3</v>
      </c>
      <c r="K21" s="46">
        <v>40154909.262500003</v>
      </c>
      <c r="L21" s="25">
        <v>14000</v>
      </c>
      <c r="M21" s="25">
        <v>5000</v>
      </c>
      <c r="N21" s="24">
        <f>L21*M21*(I21-F21)%</f>
        <v>-167128.4028024232</v>
      </c>
    </row>
    <row r="22" spans="1:14" s="7" customFormat="1" hidden="1" x14ac:dyDescent="0.3">
      <c r="A22" s="33">
        <v>1</v>
      </c>
      <c r="B22" s="32" t="s">
        <v>28</v>
      </c>
      <c r="C22" s="31">
        <f>$C$2</f>
        <v>44557</v>
      </c>
      <c r="D22" s="30">
        <v>42934</v>
      </c>
      <c r="E22" s="30">
        <v>44760</v>
      </c>
      <c r="F22" s="27">
        <f>F9</f>
        <v>100.44776167726479</v>
      </c>
      <c r="G22" s="53">
        <f>G9</f>
        <v>1.4999999999999999E-2</v>
      </c>
      <c r="H22" s="52" t="s">
        <v>27</v>
      </c>
      <c r="I22" s="27">
        <f>I9</f>
        <v>98.790994556287316</v>
      </c>
      <c r="J22" s="47">
        <f>ROUND(N22/K22,4)</f>
        <v>-2.0500000000000001E-2</v>
      </c>
      <c r="K22" s="46">
        <v>18153171.964400001</v>
      </c>
      <c r="L22" s="25">
        <v>10000</v>
      </c>
      <c r="M22" s="25">
        <f>M9</f>
        <v>2250</v>
      </c>
      <c r="N22" s="24">
        <f>L22*M22*(I22-F22)%</f>
        <v>-372772.60221993242</v>
      </c>
    </row>
    <row r="23" spans="1:14" s="7" customFormat="1" ht="15.75" hidden="1" customHeight="1" x14ac:dyDescent="0.3">
      <c r="A23" s="33">
        <v>3</v>
      </c>
      <c r="B23" s="32" t="s">
        <v>30</v>
      </c>
      <c r="C23" s="31">
        <f>$C$2</f>
        <v>44557</v>
      </c>
      <c r="D23" s="30">
        <v>41912</v>
      </c>
      <c r="E23" s="30">
        <v>45565</v>
      </c>
      <c r="F23" s="27">
        <v>97.746300000000005</v>
      </c>
      <c r="G23" s="53">
        <v>1.5E-3</v>
      </c>
      <c r="H23" s="52" t="s">
        <v>27</v>
      </c>
      <c r="I23" s="27">
        <v>97.249151801255465</v>
      </c>
      <c r="J23" s="47">
        <f>ROUND(N23/K23,4)</f>
        <v>-2.5700000000000001E-2</v>
      </c>
      <c r="K23" s="46">
        <v>37716058.631999999</v>
      </c>
      <c r="L23" s="25">
        <v>39000</v>
      </c>
      <c r="M23" s="25">
        <v>4991</v>
      </c>
      <c r="N23" s="24">
        <f>L23*M23*(I23-F23)%</f>
        <v>-967693.99737425975</v>
      </c>
    </row>
    <row r="24" spans="1:14" s="7" customFormat="1" ht="15.75" customHeight="1" x14ac:dyDescent="0.3">
      <c r="A24" s="33"/>
      <c r="B24" s="32"/>
      <c r="C24" s="31"/>
      <c r="D24" s="30"/>
      <c r="E24" s="30"/>
      <c r="F24" s="27"/>
      <c r="G24" s="53"/>
      <c r="H24" s="52"/>
      <c r="I24" s="27"/>
      <c r="J24" s="47"/>
      <c r="K24" s="46"/>
      <c r="L24" s="25"/>
      <c r="M24" s="25"/>
      <c r="N24" s="24"/>
    </row>
    <row r="25" spans="1:14" s="7" customFormat="1" ht="15.75" customHeight="1" x14ac:dyDescent="0.3">
      <c r="A25" s="61" t="s">
        <v>38</v>
      </c>
      <c r="B25" s="32"/>
      <c r="C25" s="31"/>
      <c r="D25" s="30"/>
      <c r="E25" s="30"/>
      <c r="F25" s="27"/>
      <c r="G25" s="53"/>
      <c r="H25" s="52"/>
      <c r="I25" s="27"/>
      <c r="J25" s="47"/>
      <c r="K25" s="46"/>
      <c r="L25" s="25"/>
      <c r="M25" s="25"/>
      <c r="N25" s="24"/>
    </row>
    <row r="26" spans="1:14" ht="46.8" x14ac:dyDescent="0.3">
      <c r="A26" s="21" t="s">
        <v>16</v>
      </c>
      <c r="B26" s="21" t="s">
        <v>15</v>
      </c>
      <c r="C26" s="21" t="s">
        <v>14</v>
      </c>
      <c r="D26" s="21" t="s">
        <v>13</v>
      </c>
      <c r="E26" s="21" t="s">
        <v>12</v>
      </c>
      <c r="F26" s="21" t="s">
        <v>11</v>
      </c>
      <c r="G26" s="22" t="s">
        <v>10</v>
      </c>
      <c r="H26" s="21" t="s">
        <v>9</v>
      </c>
      <c r="I26" s="21" t="s">
        <v>8</v>
      </c>
      <c r="J26" s="21" t="s">
        <v>7</v>
      </c>
      <c r="K26" s="20" t="s">
        <v>6</v>
      </c>
      <c r="L26" s="20" t="s">
        <v>5</v>
      </c>
      <c r="M26" s="20" t="s">
        <v>4</v>
      </c>
      <c r="N26" s="21" t="s">
        <v>3</v>
      </c>
    </row>
    <row r="27" spans="1:14" s="7" customFormat="1" ht="15.75" hidden="1" customHeight="1" x14ac:dyDescent="0.3">
      <c r="A27" s="15">
        <v>1</v>
      </c>
      <c r="B27" s="14" t="s">
        <v>1</v>
      </c>
      <c r="C27" s="13">
        <f>$C$2</f>
        <v>44557</v>
      </c>
      <c r="D27" s="17">
        <v>43165</v>
      </c>
      <c r="E27" s="17">
        <v>44991</v>
      </c>
      <c r="F27" s="10">
        <f>F8</f>
        <v>100.30429510717434</v>
      </c>
      <c r="G27" s="39">
        <f>G8</f>
        <v>4.0000000000000001E-3</v>
      </c>
      <c r="H27" s="41" t="s">
        <v>27</v>
      </c>
      <c r="I27" s="10">
        <f>I8</f>
        <v>99.887272543623197</v>
      </c>
      <c r="J27" s="35">
        <f>ROUND(N27/K27,4)</f>
        <v>-2E-3</v>
      </c>
      <c r="K27" s="36">
        <v>155916947.618</v>
      </c>
      <c r="L27" s="34">
        <v>22000</v>
      </c>
      <c r="M27" s="34">
        <v>3333</v>
      </c>
      <c r="N27" s="44">
        <f>L27*M27*(I27-F27)%</f>
        <v>-305785.96494951105</v>
      </c>
    </row>
    <row r="28" spans="1:14" s="7" customFormat="1" ht="15.75" customHeight="1" x14ac:dyDescent="0.3">
      <c r="A28" s="15">
        <v>1</v>
      </c>
      <c r="B28" s="14" t="s">
        <v>34</v>
      </c>
      <c r="C28" s="13">
        <f>$C$2</f>
        <v>44557</v>
      </c>
      <c r="D28" s="17">
        <v>43907</v>
      </c>
      <c r="E28" s="17">
        <v>47559</v>
      </c>
      <c r="F28" s="10">
        <f>F11</f>
        <v>111.20600588937812</v>
      </c>
      <c r="G28" s="39">
        <f>G11</f>
        <v>1.4999999999999999E-2</v>
      </c>
      <c r="H28" s="41" t="str">
        <f>H11</f>
        <v>Markup</v>
      </c>
      <c r="I28" s="10">
        <f>I11</f>
        <v>102.83863408326572</v>
      </c>
      <c r="J28" s="35">
        <f>ROUND(N28/K28,4)</f>
        <v>-3.1199999999999999E-2</v>
      </c>
      <c r="K28" s="36">
        <v>80447164.555099994</v>
      </c>
      <c r="L28" s="34">
        <v>30</v>
      </c>
      <c r="M28" s="34">
        <f>M11</f>
        <v>1000000</v>
      </c>
      <c r="N28" s="44">
        <f>L28*M28*(I28-F28)%</f>
        <v>-2510211.5418337206</v>
      </c>
    </row>
    <row r="29" spans="1:14" s="7" customFormat="1" hidden="1" x14ac:dyDescent="0.3">
      <c r="A29" s="15">
        <v>3</v>
      </c>
      <c r="B29" s="14" t="s">
        <v>25</v>
      </c>
      <c r="C29" s="13">
        <f>$C$2</f>
        <v>44557</v>
      </c>
      <c r="D29" s="17">
        <f>D37</f>
        <v>43054</v>
      </c>
      <c r="E29" s="17">
        <f>E37</f>
        <v>44515</v>
      </c>
      <c r="F29" s="10">
        <f>F37</f>
        <v>98.741938795994429</v>
      </c>
      <c r="G29" s="40">
        <f>G37</f>
        <v>-0.01</v>
      </c>
      <c r="H29" s="10" t="str">
        <f>H37</f>
        <v>Markdown</v>
      </c>
      <c r="I29" s="10">
        <f>I37</f>
        <v>99.068021797297007</v>
      </c>
      <c r="J29" s="35">
        <f>ROUND(N29/K29,4)</f>
        <v>2.0000000000000001E-4</v>
      </c>
      <c r="K29" s="36">
        <v>202600078.71950001</v>
      </c>
      <c r="L29" s="34">
        <v>500</v>
      </c>
      <c r="M29" s="34">
        <f>M37</f>
        <v>29053</v>
      </c>
      <c r="N29" s="44">
        <f>L29*M29*(I29-F29)%</f>
        <v>47368.447184219018</v>
      </c>
    </row>
    <row r="30" spans="1:14" s="7" customFormat="1" ht="15.75" hidden="1" customHeight="1" x14ac:dyDescent="0.3">
      <c r="A30" s="15">
        <v>2</v>
      </c>
      <c r="B30" s="14" t="s">
        <v>22</v>
      </c>
      <c r="C30" s="13">
        <f>$C$2</f>
        <v>44557</v>
      </c>
      <c r="D30" s="17">
        <v>42768</v>
      </c>
      <c r="E30" s="17">
        <v>44959</v>
      </c>
      <c r="F30" s="35">
        <f>F10</f>
        <v>92</v>
      </c>
      <c r="G30" s="39">
        <f>G10</f>
        <v>1.4999999999999999E-2</v>
      </c>
      <c r="H30" s="41" t="str">
        <f>H10</f>
        <v>Markup</v>
      </c>
      <c r="I30" s="35">
        <f>I10</f>
        <v>90.560196634334673</v>
      </c>
      <c r="J30" s="35">
        <f>ROUND(N30/K30,4)</f>
        <v>-1.9E-3</v>
      </c>
      <c r="K30" s="36">
        <v>150335884.76519999</v>
      </c>
      <c r="L30" s="34">
        <v>480</v>
      </c>
      <c r="M30" s="34">
        <f>M10</f>
        <v>41667</v>
      </c>
      <c r="N30" s="44">
        <f>L30*M30*(I30-F30)%</f>
        <v>-287962.97681845044</v>
      </c>
    </row>
    <row r="31" spans="1:14" s="7" customFormat="1" ht="15.75" hidden="1" customHeight="1" x14ac:dyDescent="0.3">
      <c r="A31" s="15">
        <v>2</v>
      </c>
      <c r="B31" s="14" t="s">
        <v>37</v>
      </c>
      <c r="C31" s="13">
        <f>$C$2</f>
        <v>44557</v>
      </c>
      <c r="D31" s="17">
        <v>43213</v>
      </c>
      <c r="E31" s="17">
        <v>46866</v>
      </c>
      <c r="F31" s="10">
        <v>107.45557917180597</v>
      </c>
      <c r="G31" s="39">
        <v>1.4999999999999999E-2</v>
      </c>
      <c r="H31" s="10" t="s">
        <v>27</v>
      </c>
      <c r="I31" s="10">
        <v>100.31462929192216</v>
      </c>
      <c r="J31" s="35">
        <f>ROUND(N31/K31,4)</f>
        <v>-7.1999999999999995E-2</v>
      </c>
      <c r="K31" s="36">
        <v>171393849.84</v>
      </c>
      <c r="L31" s="34">
        <v>1730</v>
      </c>
      <c r="M31" s="34">
        <v>99880</v>
      </c>
      <c r="N31" s="44">
        <f>L31*M31*(I31-F31)%</f>
        <v>-12339018.680248344</v>
      </c>
    </row>
    <row r="32" spans="1:14" s="7" customFormat="1" ht="15.75" customHeight="1" x14ac:dyDescent="0.3">
      <c r="A32" s="33"/>
      <c r="B32" s="32"/>
      <c r="C32" s="31"/>
      <c r="D32" s="30"/>
      <c r="E32" s="30"/>
      <c r="F32" s="27"/>
      <c r="G32" s="60"/>
      <c r="H32" s="52"/>
      <c r="I32" s="27"/>
      <c r="J32" s="47"/>
      <c r="K32" s="46"/>
      <c r="L32" s="25"/>
      <c r="M32" s="25"/>
      <c r="N32" s="24"/>
    </row>
    <row r="33" spans="1:14" s="7" customFormat="1" ht="15.75" customHeight="1" x14ac:dyDescent="0.3">
      <c r="A33" s="33"/>
      <c r="B33" s="32"/>
      <c r="C33" s="31"/>
      <c r="D33" s="30"/>
      <c r="E33" s="30"/>
      <c r="F33" s="27"/>
      <c r="G33" s="53"/>
      <c r="H33" s="52"/>
      <c r="I33" s="27"/>
      <c r="J33" s="47"/>
      <c r="K33" s="46"/>
      <c r="L33" s="25"/>
      <c r="M33" s="25"/>
      <c r="N33" s="24"/>
    </row>
    <row r="34" spans="1:14" s="7" customFormat="1" ht="15.75" hidden="1" customHeight="1" x14ac:dyDescent="0.3">
      <c r="A34" s="23" t="s">
        <v>36</v>
      </c>
      <c r="B34" s="32"/>
      <c r="C34" s="31"/>
      <c r="D34" s="30"/>
      <c r="E34" s="30"/>
      <c r="F34" s="27"/>
      <c r="G34" s="53"/>
      <c r="H34" s="52"/>
      <c r="I34" s="27"/>
      <c r="J34" s="47"/>
      <c r="K34" s="46"/>
      <c r="L34" s="25"/>
      <c r="M34" s="25"/>
      <c r="N34" s="24"/>
    </row>
    <row r="35" spans="1:14" ht="46.8" hidden="1" x14ac:dyDescent="0.3">
      <c r="A35" s="21" t="s">
        <v>16</v>
      </c>
      <c r="B35" s="21" t="s">
        <v>15</v>
      </c>
      <c r="C35" s="21" t="s">
        <v>14</v>
      </c>
      <c r="D35" s="21" t="s">
        <v>13</v>
      </c>
      <c r="E35" s="21" t="s">
        <v>12</v>
      </c>
      <c r="F35" s="21" t="s">
        <v>11</v>
      </c>
      <c r="G35" s="22" t="s">
        <v>10</v>
      </c>
      <c r="H35" s="21" t="s">
        <v>9</v>
      </c>
      <c r="I35" s="21" t="s">
        <v>8</v>
      </c>
      <c r="J35" s="21" t="s">
        <v>7</v>
      </c>
      <c r="K35" s="20" t="s">
        <v>6</v>
      </c>
      <c r="L35" s="20" t="s">
        <v>5</v>
      </c>
      <c r="M35" s="20" t="s">
        <v>4</v>
      </c>
      <c r="N35" s="21" t="s">
        <v>3</v>
      </c>
    </row>
    <row r="36" spans="1:14" s="7" customFormat="1" hidden="1" x14ac:dyDescent="0.3">
      <c r="A36" s="15">
        <v>1</v>
      </c>
      <c r="B36" s="14" t="s">
        <v>29</v>
      </c>
      <c r="C36" s="13">
        <f>$C$2</f>
        <v>44557</v>
      </c>
      <c r="D36" s="17">
        <v>43069</v>
      </c>
      <c r="E36" s="17">
        <v>45260</v>
      </c>
      <c r="F36" s="10">
        <v>99.05</v>
      </c>
      <c r="G36" s="59">
        <v>1.4999999999999999E-2</v>
      </c>
      <c r="H36" s="56" t="s">
        <v>27</v>
      </c>
      <c r="I36" s="10">
        <v>97.69190314029143</v>
      </c>
      <c r="J36" s="35">
        <f>ROUND(N36/K36,4)</f>
        <v>-1.6199999999999999E-2</v>
      </c>
      <c r="K36" s="54">
        <v>76890638.975899994</v>
      </c>
      <c r="L36" s="34">
        <v>2033</v>
      </c>
      <c r="M36" s="34">
        <v>45000</v>
      </c>
      <c r="N36" s="44">
        <f>L36*M36*(I36-F36)%</f>
        <v>-1242454.9121043826</v>
      </c>
    </row>
    <row r="37" spans="1:14" s="7" customFormat="1" hidden="1" x14ac:dyDescent="0.3">
      <c r="A37" s="15">
        <v>1</v>
      </c>
      <c r="B37" s="14" t="s">
        <v>25</v>
      </c>
      <c r="C37" s="13">
        <f>$C$2</f>
        <v>44557</v>
      </c>
      <c r="D37" s="17">
        <v>43054</v>
      </c>
      <c r="E37" s="17">
        <v>44515</v>
      </c>
      <c r="F37" s="10">
        <v>98.741938795994429</v>
      </c>
      <c r="G37" s="58">
        <v>-0.01</v>
      </c>
      <c r="H37" s="56" t="s">
        <v>33</v>
      </c>
      <c r="I37" s="10">
        <v>99.068021797297007</v>
      </c>
      <c r="J37" s="35">
        <f>ROUND(N37/K37,4)</f>
        <v>4.4000000000000003E-3</v>
      </c>
      <c r="K37" s="36">
        <v>74941759.254899994</v>
      </c>
      <c r="L37" s="34">
        <v>3450</v>
      </c>
      <c r="M37" s="34">
        <v>29053</v>
      </c>
      <c r="N37" s="44">
        <f>L37*M37*(I37-F37)%</f>
        <v>326842.28557111119</v>
      </c>
    </row>
    <row r="38" spans="1:14" s="7" customFormat="1" ht="21" hidden="1" customHeight="1" x14ac:dyDescent="0.3">
      <c r="A38" s="15">
        <v>2</v>
      </c>
      <c r="B38" s="14" t="s">
        <v>22</v>
      </c>
      <c r="C38" s="13">
        <f>$C$2</f>
        <v>44557</v>
      </c>
      <c r="D38" s="17">
        <v>42768</v>
      </c>
      <c r="E38" s="17">
        <v>44959</v>
      </c>
      <c r="F38" s="35">
        <f>F10</f>
        <v>92</v>
      </c>
      <c r="G38" s="57">
        <f>G10</f>
        <v>1.4999999999999999E-2</v>
      </c>
      <c r="H38" s="56" t="str">
        <f>H10</f>
        <v>Markup</v>
      </c>
      <c r="I38" s="35">
        <f>I10</f>
        <v>90.560196634334673</v>
      </c>
      <c r="J38" s="35">
        <f>ROUND(N38/K38,4)</f>
        <v>-8.2000000000000007E-3</v>
      </c>
      <c r="K38" s="36">
        <v>72838297.251000002</v>
      </c>
      <c r="L38" s="34">
        <v>1000</v>
      </c>
      <c r="M38" s="34">
        <f>M10</f>
        <v>41667</v>
      </c>
      <c r="N38" s="16">
        <f>L38*M38*(I38-F38)%</f>
        <v>-599922.86837177176</v>
      </c>
    </row>
    <row r="39" spans="1:14" s="7" customFormat="1" ht="21" hidden="1" customHeight="1" x14ac:dyDescent="0.3">
      <c r="A39" s="15">
        <v>2</v>
      </c>
      <c r="B39" s="14" t="s">
        <v>18</v>
      </c>
      <c r="C39" s="13">
        <f>C38</f>
        <v>44557</v>
      </c>
      <c r="D39" s="17">
        <v>43839</v>
      </c>
      <c r="E39" s="17">
        <v>47492</v>
      </c>
      <c r="F39" s="35">
        <v>99.595304073382522</v>
      </c>
      <c r="G39" s="11">
        <v>-1.5E-3</v>
      </c>
      <c r="H39" s="41" t="s">
        <v>33</v>
      </c>
      <c r="I39" s="35">
        <v>100.59486125493441</v>
      </c>
      <c r="J39" s="35">
        <f>ROUND(N39/K39,4)</f>
        <v>5.2900000000000003E-2</v>
      </c>
      <c r="K39" s="36">
        <v>67035065.775899999</v>
      </c>
      <c r="L39" s="34">
        <v>355</v>
      </c>
      <c r="M39" s="34">
        <v>1000000</v>
      </c>
      <c r="N39" s="16">
        <f>L39*M39*(I39-F39)%</f>
        <v>3548427.9945092197</v>
      </c>
    </row>
    <row r="40" spans="1:14" s="7" customFormat="1" x14ac:dyDescent="0.3">
      <c r="A40" s="33"/>
      <c r="B40" s="32"/>
      <c r="C40" s="31"/>
      <c r="D40" s="30"/>
      <c r="E40" s="30"/>
      <c r="F40" s="27"/>
      <c r="G40" s="53"/>
      <c r="H40" s="52"/>
      <c r="I40" s="27"/>
      <c r="J40" s="47"/>
      <c r="K40" s="25"/>
      <c r="L40" s="25"/>
      <c r="M40" s="25"/>
      <c r="N40" s="24"/>
    </row>
    <row r="41" spans="1:14" x14ac:dyDescent="0.3">
      <c r="A41" s="23" t="s">
        <v>35</v>
      </c>
    </row>
    <row r="42" spans="1:14" ht="46.8" x14ac:dyDescent="0.3">
      <c r="A42" s="49" t="s">
        <v>16</v>
      </c>
      <c r="B42" s="49" t="s">
        <v>15</v>
      </c>
      <c r="C42" s="49" t="s">
        <v>14</v>
      </c>
      <c r="D42" s="49" t="s">
        <v>13</v>
      </c>
      <c r="E42" s="49" t="s">
        <v>12</v>
      </c>
      <c r="F42" s="49" t="s">
        <v>11</v>
      </c>
      <c r="G42" s="51" t="s">
        <v>10</v>
      </c>
      <c r="H42" s="49" t="s">
        <v>9</v>
      </c>
      <c r="I42" s="49" t="s">
        <v>8</v>
      </c>
      <c r="J42" s="49" t="s">
        <v>7</v>
      </c>
      <c r="K42" s="50" t="s">
        <v>6</v>
      </c>
      <c r="L42" s="50" t="s">
        <v>5</v>
      </c>
      <c r="M42" s="50" t="s">
        <v>4</v>
      </c>
      <c r="N42" s="55" t="s">
        <v>3</v>
      </c>
    </row>
    <row r="43" spans="1:14" s="7" customFormat="1" ht="15.75" hidden="1" customHeight="1" x14ac:dyDescent="0.3">
      <c r="A43" s="15">
        <v>1</v>
      </c>
      <c r="B43" s="14" t="s">
        <v>24</v>
      </c>
      <c r="C43" s="13">
        <f>$C$2</f>
        <v>44557</v>
      </c>
      <c r="D43" s="17">
        <v>42446</v>
      </c>
      <c r="E43" s="17">
        <v>46098</v>
      </c>
      <c r="F43" s="10">
        <f>F7</f>
        <v>90.346136978840605</v>
      </c>
      <c r="G43" s="40">
        <f>G7</f>
        <v>-1.5E-3</v>
      </c>
      <c r="H43" s="41" t="str">
        <f>H7</f>
        <v>Markdown</v>
      </c>
      <c r="I43" s="10">
        <f>I7</f>
        <v>90.893496104903164</v>
      </c>
      <c r="J43" s="35">
        <f>ROUND(N43/K43,4)</f>
        <v>1.06E-2</v>
      </c>
      <c r="K43" s="34">
        <v>12900609.9385</v>
      </c>
      <c r="L43" s="34">
        <v>5000</v>
      </c>
      <c r="M43" s="34">
        <f>M7</f>
        <v>4991</v>
      </c>
      <c r="N43" s="16">
        <f>L43*M43*(I43-F43)%</f>
        <v>136593.46990891176</v>
      </c>
    </row>
    <row r="44" spans="1:14" s="7" customFormat="1" ht="15.75" customHeight="1" x14ac:dyDescent="0.3">
      <c r="A44" s="15">
        <v>1</v>
      </c>
      <c r="B44" s="14" t="s">
        <v>34</v>
      </c>
      <c r="C44" s="13">
        <f>$C$2</f>
        <v>44557</v>
      </c>
      <c r="D44" s="17">
        <f>D11</f>
        <v>43907</v>
      </c>
      <c r="E44" s="17">
        <f>E11</f>
        <v>47559</v>
      </c>
      <c r="F44" s="10">
        <f>F11</f>
        <v>111.20600588937812</v>
      </c>
      <c r="G44" s="18">
        <f>G11</f>
        <v>1.4999999999999999E-2</v>
      </c>
      <c r="H44" s="17" t="str">
        <f>H11</f>
        <v>Markup</v>
      </c>
      <c r="I44" s="10">
        <f>I11</f>
        <v>102.83863408326572</v>
      </c>
      <c r="J44" s="35">
        <f>ROUND(N44/K44,4)</f>
        <v>-7.0300000000000001E-2</v>
      </c>
      <c r="K44" s="34">
        <v>23792132.028000001</v>
      </c>
      <c r="L44" s="34">
        <v>20</v>
      </c>
      <c r="M44" s="34">
        <f>M11</f>
        <v>1000000</v>
      </c>
      <c r="N44" s="16">
        <f>L44*M44*(I44-F44)%</f>
        <v>-1673474.3612224804</v>
      </c>
    </row>
    <row r="45" spans="1:14" s="7" customFormat="1" hidden="1" x14ac:dyDescent="0.3">
      <c r="A45" s="15">
        <v>2</v>
      </c>
      <c r="B45" s="14" t="s">
        <v>28</v>
      </c>
      <c r="C45" s="13">
        <f>$C$2</f>
        <v>44557</v>
      </c>
      <c r="D45" s="17">
        <v>42934</v>
      </c>
      <c r="E45" s="17">
        <v>44760</v>
      </c>
      <c r="F45" s="10">
        <f>F9</f>
        <v>100.44776167726479</v>
      </c>
      <c r="G45" s="39">
        <f>G9</f>
        <v>1.4999999999999999E-2</v>
      </c>
      <c r="H45" s="41" t="str">
        <f>H9</f>
        <v>Markup</v>
      </c>
      <c r="I45" s="10">
        <f>I9</f>
        <v>98.790994556287316</v>
      </c>
      <c r="J45" s="35">
        <f>ROUND(N45/K45,4)</f>
        <v>-4.4200000000000003E-2</v>
      </c>
      <c r="K45" s="54">
        <v>14349970.3643</v>
      </c>
      <c r="L45" s="36">
        <v>17000</v>
      </c>
      <c r="M45" s="36">
        <f>M9</f>
        <v>2250</v>
      </c>
      <c r="N45" s="44">
        <f>L45*M45*(I45-F45)%</f>
        <v>-633713.42377388512</v>
      </c>
    </row>
    <row r="46" spans="1:14" s="7" customFormat="1" hidden="1" x14ac:dyDescent="0.3">
      <c r="A46" s="15">
        <v>2</v>
      </c>
      <c r="B46" s="14" t="s">
        <v>2</v>
      </c>
      <c r="C46" s="13">
        <f>$C$2</f>
        <v>44557</v>
      </c>
      <c r="D46" s="17">
        <v>42727</v>
      </c>
      <c r="E46" s="17">
        <v>46379</v>
      </c>
      <c r="F46" s="10">
        <v>100</v>
      </c>
      <c r="G46" s="39">
        <v>7.4999999999999997E-3</v>
      </c>
      <c r="H46" s="41" t="s">
        <v>27</v>
      </c>
      <c r="I46" s="10">
        <v>96.942099999999996</v>
      </c>
      <c r="J46" s="35">
        <f>ROUND(N46/K46,4)</f>
        <v>-0.1394</v>
      </c>
      <c r="K46" s="54">
        <v>12047074.527100001</v>
      </c>
      <c r="L46" s="36">
        <v>550</v>
      </c>
      <c r="M46" s="36">
        <f>M13</f>
        <v>99840</v>
      </c>
      <c r="N46" s="44">
        <f>L46*M46*(I46-F46)%</f>
        <v>-1679154.048000002</v>
      </c>
    </row>
    <row r="47" spans="1:14" s="7" customFormat="1" ht="15.75" hidden="1" customHeight="1" x14ac:dyDescent="0.3">
      <c r="A47" s="15">
        <v>2</v>
      </c>
      <c r="B47" s="14" t="s">
        <v>19</v>
      </c>
      <c r="C47" s="13">
        <f>$C$2</f>
        <v>44557</v>
      </c>
      <c r="D47" s="17">
        <v>42419</v>
      </c>
      <c r="E47" s="17">
        <v>46072</v>
      </c>
      <c r="F47" s="10">
        <f>F14</f>
        <v>96.321689848909429</v>
      </c>
      <c r="G47" s="40">
        <f>G14</f>
        <v>-1.5E-3</v>
      </c>
      <c r="H47" s="41" t="s">
        <v>33</v>
      </c>
      <c r="I47" s="10">
        <f>I14</f>
        <v>96.911010470544085</v>
      </c>
      <c r="J47" s="35">
        <f>ROUND(N47/K47,4)</f>
        <v>2.2800000000000001E-2</v>
      </c>
      <c r="K47" s="34">
        <v>12900609.9385</v>
      </c>
      <c r="L47" s="34">
        <v>500</v>
      </c>
      <c r="M47" s="34">
        <f>M14</f>
        <v>99820</v>
      </c>
      <c r="N47" s="16">
        <f>L47*M47*(I47-F47)%</f>
        <v>294129.92225785658</v>
      </c>
    </row>
    <row r="48" spans="1:14" s="7" customFormat="1" ht="15.75" hidden="1" customHeight="1" x14ac:dyDescent="0.3">
      <c r="A48" s="15">
        <v>2</v>
      </c>
      <c r="B48" s="14" t="s">
        <v>32</v>
      </c>
      <c r="C48" s="13">
        <f>$C$2</f>
        <v>44557</v>
      </c>
      <c r="D48" s="17">
        <f>D15</f>
        <v>44256</v>
      </c>
      <c r="E48" s="17">
        <f>E15</f>
        <v>47908</v>
      </c>
      <c r="F48" s="10">
        <f>F15</f>
        <v>104.4074</v>
      </c>
      <c r="G48" s="18">
        <f>G15</f>
        <v>6.4999999999999997E-3</v>
      </c>
      <c r="H48" s="41" t="str">
        <f>H15</f>
        <v>Markup</v>
      </c>
      <c r="I48" s="10">
        <f>I15</f>
        <v>100.36065387766988</v>
      </c>
      <c r="J48" s="35">
        <f>ROUND(N48/K48,4)</f>
        <v>-7.8799999999999995E-2</v>
      </c>
      <c r="K48" s="36">
        <v>20529788.141600002</v>
      </c>
      <c r="L48" s="34">
        <v>400</v>
      </c>
      <c r="M48" s="34">
        <f>M15</f>
        <v>99980</v>
      </c>
      <c r="N48" s="44">
        <f>L48*M48*(I48-F48)%</f>
        <v>-1618374.7092422615</v>
      </c>
    </row>
    <row r="50" spans="1:14" hidden="1" x14ac:dyDescent="0.3">
      <c r="A50" s="23" t="s">
        <v>31</v>
      </c>
    </row>
    <row r="51" spans="1:14" ht="46.8" hidden="1" x14ac:dyDescent="0.3">
      <c r="A51" s="49" t="s">
        <v>16</v>
      </c>
      <c r="B51" s="49" t="s">
        <v>15</v>
      </c>
      <c r="C51" s="49" t="s">
        <v>14</v>
      </c>
      <c r="D51" s="49" t="s">
        <v>13</v>
      </c>
      <c r="E51" s="49" t="s">
        <v>12</v>
      </c>
      <c r="F51" s="49" t="s">
        <v>11</v>
      </c>
      <c r="G51" s="51" t="s">
        <v>10</v>
      </c>
      <c r="H51" s="49" t="s">
        <v>9</v>
      </c>
      <c r="I51" s="49" t="s">
        <v>8</v>
      </c>
      <c r="J51" s="49" t="s">
        <v>7</v>
      </c>
      <c r="K51" s="50" t="s">
        <v>6</v>
      </c>
      <c r="L51" s="50" t="s">
        <v>5</v>
      </c>
      <c r="M51" s="50" t="s">
        <v>4</v>
      </c>
      <c r="N51" s="21" t="s">
        <v>3</v>
      </c>
    </row>
    <row r="52" spans="1:14" ht="15.75" hidden="1" customHeight="1" x14ac:dyDescent="0.3">
      <c r="A52" s="15">
        <v>1</v>
      </c>
      <c r="B52" s="14" t="s">
        <v>21</v>
      </c>
      <c r="C52" s="13">
        <f>C43</f>
        <v>44557</v>
      </c>
      <c r="D52" s="13" t="e">
        <f>#REF!</f>
        <v>#REF!</v>
      </c>
      <c r="E52" s="13" t="e">
        <f>#REF!</f>
        <v>#REF!</v>
      </c>
      <c r="F52" s="38" t="e">
        <f>#REF!</f>
        <v>#REF!</v>
      </c>
      <c r="G52" s="40" t="e">
        <f>#REF!</f>
        <v>#REF!</v>
      </c>
      <c r="H52" s="39" t="e">
        <f>#REF!</f>
        <v>#REF!</v>
      </c>
      <c r="I52" s="38" t="e">
        <f>#REF!</f>
        <v>#REF!</v>
      </c>
      <c r="J52" s="35" t="e">
        <f>ROUND(N52/K52,4)</f>
        <v>#REF!</v>
      </c>
      <c r="K52" s="34">
        <v>1884883.0308000001</v>
      </c>
      <c r="L52" s="34">
        <v>3000</v>
      </c>
      <c r="M52" s="34" t="e">
        <f>#REF!</f>
        <v>#REF!</v>
      </c>
      <c r="N52" s="44" t="e">
        <f>L52*M52*(I52-F52)%</f>
        <v>#REF!</v>
      </c>
    </row>
    <row r="53" spans="1:14" s="7" customFormat="1" ht="15.75" hidden="1" customHeight="1" x14ac:dyDescent="0.3">
      <c r="A53" s="15">
        <v>1</v>
      </c>
      <c r="B53" s="14" t="s">
        <v>30</v>
      </c>
      <c r="C53" s="13">
        <f>$C$2</f>
        <v>44557</v>
      </c>
      <c r="D53" s="17">
        <v>41912</v>
      </c>
      <c r="E53" s="17">
        <v>45565</v>
      </c>
      <c r="F53" s="10">
        <f>F44</f>
        <v>111.20600588937812</v>
      </c>
      <c r="G53" s="11">
        <f>G44</f>
        <v>1.4999999999999999E-2</v>
      </c>
      <c r="H53" s="10" t="str">
        <f>H44</f>
        <v>Markup</v>
      </c>
      <c r="I53" s="10">
        <f>I44</f>
        <v>102.83863408326572</v>
      </c>
      <c r="J53" s="35">
        <f>ROUND(N53/K53,4)</f>
        <v>-230.7594</v>
      </c>
      <c r="K53" s="34">
        <v>1814095.6936999999</v>
      </c>
      <c r="L53" s="34">
        <v>5003</v>
      </c>
      <c r="M53" s="34">
        <f>M44</f>
        <v>1000000</v>
      </c>
      <c r="N53" s="44">
        <f>L53*M53*(I53-F53)%</f>
        <v>-418619611.45980346</v>
      </c>
    </row>
    <row r="54" spans="1:14" s="7" customFormat="1" ht="15.75" hidden="1" customHeight="1" x14ac:dyDescent="0.3">
      <c r="A54" s="15">
        <v>1</v>
      </c>
      <c r="B54" s="14" t="s">
        <v>29</v>
      </c>
      <c r="C54" s="13">
        <f>$C$2</f>
        <v>44557</v>
      </c>
      <c r="D54" s="17">
        <v>43069</v>
      </c>
      <c r="E54" s="17">
        <v>45260</v>
      </c>
      <c r="F54" s="10">
        <f>F36</f>
        <v>99.05</v>
      </c>
      <c r="G54" s="39">
        <f>G36</f>
        <v>1.4999999999999999E-2</v>
      </c>
      <c r="H54" s="45" t="str">
        <f>H36</f>
        <v>Markup</v>
      </c>
      <c r="I54" s="10">
        <f>I36</f>
        <v>97.69190314029143</v>
      </c>
      <c r="J54" s="35">
        <f>ROUND(N54/K54,4)</f>
        <v>-5.0999999999999997E-2</v>
      </c>
      <c r="K54" s="54">
        <v>1557835.1194</v>
      </c>
      <c r="L54" s="34">
        <v>130</v>
      </c>
      <c r="M54" s="34">
        <f>M36</f>
        <v>45000</v>
      </c>
      <c r="N54" s="44">
        <f>L54*M54*(I54-F54)%</f>
        <v>-79448.66629295118</v>
      </c>
    </row>
    <row r="55" spans="1:14" s="7" customFormat="1" ht="15.75" hidden="1" customHeight="1" x14ac:dyDescent="0.3">
      <c r="A55" s="15">
        <v>1</v>
      </c>
      <c r="B55" s="14" t="s">
        <v>28</v>
      </c>
      <c r="C55" s="13">
        <f>$C$2</f>
        <v>44557</v>
      </c>
      <c r="D55" s="17">
        <v>42934</v>
      </c>
      <c r="E55" s="17">
        <v>44760</v>
      </c>
      <c r="F55" s="10">
        <f>F9</f>
        <v>100.44776167726479</v>
      </c>
      <c r="G55" s="39">
        <f>G9</f>
        <v>1.4999999999999999E-2</v>
      </c>
      <c r="H55" s="41" t="str">
        <f>H9</f>
        <v>Markup</v>
      </c>
      <c r="I55" s="10">
        <f>I9</f>
        <v>98.790994556287316</v>
      </c>
      <c r="J55" s="35">
        <f>ROUND(N55/K55,4)</f>
        <v>-0.1145</v>
      </c>
      <c r="K55" s="54">
        <v>1627432.2372000001</v>
      </c>
      <c r="L55" s="36">
        <v>5000</v>
      </c>
      <c r="M55" s="36">
        <f>M45</f>
        <v>2250</v>
      </c>
      <c r="N55" s="44">
        <f>L55*M55*(I55-F55)%</f>
        <v>-186386.30110996621</v>
      </c>
    </row>
    <row r="56" spans="1:14" s="7" customFormat="1" ht="15.75" hidden="1" customHeight="1" x14ac:dyDescent="0.3">
      <c r="A56" s="15">
        <v>3</v>
      </c>
      <c r="B56" s="14" t="s">
        <v>2</v>
      </c>
      <c r="C56" s="13">
        <f>$C$2</f>
        <v>44557</v>
      </c>
      <c r="D56" s="17">
        <v>42727</v>
      </c>
      <c r="E56" s="17">
        <v>46379</v>
      </c>
      <c r="F56" s="10">
        <v>100</v>
      </c>
      <c r="G56" s="39">
        <v>7.4999999999999997E-3</v>
      </c>
      <c r="H56" s="41" t="s">
        <v>27</v>
      </c>
      <c r="I56" s="10">
        <v>96.942099999999996</v>
      </c>
      <c r="J56" s="35">
        <f>ROUND(N56/K56,4)</f>
        <v>-9.8500000000000004E-2</v>
      </c>
      <c r="K56" s="54">
        <v>1549274.1802999999</v>
      </c>
      <c r="L56" s="36">
        <v>50</v>
      </c>
      <c r="M56" s="36">
        <f>M46</f>
        <v>99840</v>
      </c>
      <c r="N56" s="44">
        <f>L56*M56*(I56-F56)%</f>
        <v>-152650.36800000019</v>
      </c>
    </row>
    <row r="57" spans="1:14" s="7" customFormat="1" hidden="1" x14ac:dyDescent="0.3">
      <c r="A57" s="15">
        <v>3</v>
      </c>
      <c r="B57" s="14" t="s">
        <v>20</v>
      </c>
      <c r="C57" s="13">
        <f>$C$2</f>
        <v>44557</v>
      </c>
      <c r="D57" s="17">
        <v>43055</v>
      </c>
      <c r="E57" s="17">
        <v>44881</v>
      </c>
      <c r="F57" s="10">
        <v>97.646500000000003</v>
      </c>
      <c r="G57" s="40">
        <f>G9</f>
        <v>1.4999999999999999E-2</v>
      </c>
      <c r="H57" s="40" t="str">
        <f>H9</f>
        <v>Markup</v>
      </c>
      <c r="I57" s="38">
        <f>I9</f>
        <v>98.790994556287316</v>
      </c>
      <c r="J57" s="35">
        <f>ROUND(N57/K57,4)</f>
        <v>1E-3</v>
      </c>
      <c r="K57" s="36">
        <f>K53</f>
        <v>1814095.6936999999</v>
      </c>
      <c r="L57" s="34">
        <v>72</v>
      </c>
      <c r="M57" s="34">
        <f>M9</f>
        <v>2250</v>
      </c>
      <c r="N57" s="16">
        <f>L57*M57*(I57-F57)%</f>
        <v>1854.0811811854471</v>
      </c>
    </row>
    <row r="58" spans="1:14" s="7" customFormat="1" hidden="1" x14ac:dyDescent="0.3">
      <c r="A58" s="15">
        <v>2</v>
      </c>
      <c r="B58" s="14" t="s">
        <v>19</v>
      </c>
      <c r="C58" s="13">
        <f>$C$2</f>
        <v>44557</v>
      </c>
      <c r="D58" s="17">
        <v>42419</v>
      </c>
      <c r="E58" s="17">
        <v>46072</v>
      </c>
      <c r="F58" s="10">
        <f>F47</f>
        <v>96.321689848909429</v>
      </c>
      <c r="G58" s="40">
        <f>G47</f>
        <v>-1.5E-3</v>
      </c>
      <c r="H58" s="41" t="str">
        <f>H47</f>
        <v>Markdown</v>
      </c>
      <c r="I58" s="10">
        <f>I47</f>
        <v>96.911010470544085</v>
      </c>
      <c r="J58" s="35">
        <f>ROUND(N58/K58,4)</f>
        <v>4.8599999999999997E-2</v>
      </c>
      <c r="K58" s="34">
        <v>1814095.6936999999</v>
      </c>
      <c r="L58" s="34">
        <v>150</v>
      </c>
      <c r="M58" s="34">
        <f>M47</f>
        <v>99820</v>
      </c>
      <c r="N58" s="16">
        <f>L58*M58*(I58-F58)%</f>
        <v>88238.976677356986</v>
      </c>
    </row>
    <row r="59" spans="1:14" s="7" customFormat="1" ht="21" hidden="1" customHeight="1" x14ac:dyDescent="0.3">
      <c r="A59" s="15">
        <v>3</v>
      </c>
      <c r="B59" s="14" t="s">
        <v>18</v>
      </c>
      <c r="C59" s="13">
        <f>C58</f>
        <v>44557</v>
      </c>
      <c r="D59" s="17">
        <f>D39</f>
        <v>43839</v>
      </c>
      <c r="E59" s="17">
        <f>E39</f>
        <v>47492</v>
      </c>
      <c r="F59" s="10">
        <f>F39</f>
        <v>99.595304073382522</v>
      </c>
      <c r="G59" s="18">
        <f>G39</f>
        <v>-1.5E-3</v>
      </c>
      <c r="H59" s="10" t="str">
        <f>H39</f>
        <v>Markdown</v>
      </c>
      <c r="I59" s="35">
        <f>I39</f>
        <v>100.59486125493441</v>
      </c>
      <c r="J59" s="35">
        <f>ROUND(N59/K59,4)</f>
        <v>0.1928</v>
      </c>
      <c r="K59" s="36">
        <v>1814095.6936999999</v>
      </c>
      <c r="L59" s="34">
        <v>35</v>
      </c>
      <c r="M59" s="34">
        <f>M39</f>
        <v>1000000</v>
      </c>
      <c r="N59" s="16">
        <f>L59*M59*(I59-F59)%</f>
        <v>349845.01354316249</v>
      </c>
    </row>
    <row r="60" spans="1:14" s="7" customFormat="1" x14ac:dyDescent="0.3">
      <c r="A60" s="33"/>
      <c r="B60" s="32"/>
      <c r="C60" s="31"/>
      <c r="D60" s="30"/>
      <c r="E60" s="30"/>
      <c r="F60" s="27"/>
      <c r="G60" s="53"/>
      <c r="H60" s="52"/>
      <c r="I60" s="27"/>
      <c r="J60" s="47"/>
      <c r="K60" s="25"/>
      <c r="L60" s="25"/>
      <c r="M60" s="25"/>
      <c r="N60" s="24"/>
    </row>
    <row r="61" spans="1:14" hidden="1" x14ac:dyDescent="0.3"/>
    <row r="62" spans="1:14" hidden="1" x14ac:dyDescent="0.3">
      <c r="A62" s="23" t="s">
        <v>26</v>
      </c>
    </row>
    <row r="63" spans="1:14" ht="50.25" hidden="1" customHeight="1" x14ac:dyDescent="0.3">
      <c r="A63" s="49" t="s">
        <v>16</v>
      </c>
      <c r="B63" s="49" t="s">
        <v>15</v>
      </c>
      <c r="C63" s="49" t="s">
        <v>14</v>
      </c>
      <c r="D63" s="49" t="s">
        <v>13</v>
      </c>
      <c r="E63" s="49" t="s">
        <v>12</v>
      </c>
      <c r="F63" s="49" t="s">
        <v>11</v>
      </c>
      <c r="G63" s="51" t="s">
        <v>10</v>
      </c>
      <c r="H63" s="49" t="s">
        <v>9</v>
      </c>
      <c r="I63" s="49" t="s">
        <v>8</v>
      </c>
      <c r="J63" s="49" t="s">
        <v>7</v>
      </c>
      <c r="K63" s="50" t="s">
        <v>6</v>
      </c>
      <c r="L63" s="50" t="s">
        <v>5</v>
      </c>
      <c r="M63" s="50" t="s">
        <v>4</v>
      </c>
      <c r="N63" s="49" t="s">
        <v>3</v>
      </c>
    </row>
    <row r="64" spans="1:14" s="7" customFormat="1" hidden="1" x14ac:dyDescent="0.3">
      <c r="A64" s="15">
        <v>1</v>
      </c>
      <c r="B64" s="14" t="s">
        <v>25</v>
      </c>
      <c r="C64" s="13">
        <f>$C$2</f>
        <v>44557</v>
      </c>
      <c r="D64" s="17">
        <v>43054</v>
      </c>
      <c r="E64" s="17">
        <v>44515</v>
      </c>
      <c r="F64" s="10">
        <f>F37</f>
        <v>98.741938795994429</v>
      </c>
      <c r="G64" s="11">
        <f>G37</f>
        <v>-0.01</v>
      </c>
      <c r="H64" s="10" t="str">
        <f>H37</f>
        <v>Markdown</v>
      </c>
      <c r="I64" s="10">
        <f>I37</f>
        <v>99.068021797297007</v>
      </c>
      <c r="J64" s="35">
        <f>ROUND(N64/K64,4)</f>
        <v>3.3E-3</v>
      </c>
      <c r="K64" s="36">
        <v>1420291.5149999999</v>
      </c>
      <c r="L64" s="34">
        <v>50</v>
      </c>
      <c r="M64" s="34">
        <f>M37</f>
        <v>29053</v>
      </c>
      <c r="N64" s="44">
        <f>L64*M64*(I64-F64)%</f>
        <v>4736.8447184219012</v>
      </c>
    </row>
    <row r="65" spans="1:14" s="7" customFormat="1" hidden="1" x14ac:dyDescent="0.3">
      <c r="A65" s="15">
        <v>1</v>
      </c>
      <c r="B65" s="14" t="s">
        <v>22</v>
      </c>
      <c r="C65" s="13">
        <f>$C$2</f>
        <v>44557</v>
      </c>
      <c r="D65" s="17">
        <v>42768</v>
      </c>
      <c r="E65" s="17">
        <v>44959</v>
      </c>
      <c r="F65" s="35">
        <f>F38</f>
        <v>92</v>
      </c>
      <c r="G65" s="11">
        <f>G38</f>
        <v>1.4999999999999999E-2</v>
      </c>
      <c r="H65" s="10" t="str">
        <f>H38</f>
        <v>Markup</v>
      </c>
      <c r="I65" s="35">
        <f>I38</f>
        <v>90.560196634334673</v>
      </c>
      <c r="J65" s="35">
        <f>ROUND(N65/K65,4)</f>
        <v>-1.6299999999999999E-2</v>
      </c>
      <c r="K65" s="36">
        <v>1470701.8810000001</v>
      </c>
      <c r="L65" s="34">
        <v>40</v>
      </c>
      <c r="M65" s="34">
        <f>M38</f>
        <v>41667</v>
      </c>
      <c r="N65" s="16">
        <f>L65*M65*(I65-F65)%</f>
        <v>-23996.914734870872</v>
      </c>
    </row>
    <row r="66" spans="1:14" s="7" customFormat="1" ht="21" hidden="1" customHeight="1" x14ac:dyDescent="0.3">
      <c r="A66" s="15">
        <v>2</v>
      </c>
      <c r="B66" s="14" t="s">
        <v>18</v>
      </c>
      <c r="C66" s="13">
        <f>C65</f>
        <v>44557</v>
      </c>
      <c r="D66" s="17">
        <f>D39</f>
        <v>43839</v>
      </c>
      <c r="E66" s="17">
        <f>E39</f>
        <v>47492</v>
      </c>
      <c r="F66" s="35">
        <v>100.15263972144623</v>
      </c>
      <c r="G66" s="11">
        <f>G39</f>
        <v>-1.5E-3</v>
      </c>
      <c r="H66" s="10" t="str">
        <f>H39</f>
        <v>Markdown</v>
      </c>
      <c r="I66" s="35">
        <f>I39</f>
        <v>100.59486125493441</v>
      </c>
      <c r="J66" s="35">
        <f>ROUND(N66/K66,4)</f>
        <v>3.3700000000000001E-2</v>
      </c>
      <c r="K66" s="36">
        <v>1312435.9380999999</v>
      </c>
      <c r="L66" s="34">
        <v>10</v>
      </c>
      <c r="M66" s="34">
        <f>M39</f>
        <v>1000000</v>
      </c>
      <c r="N66" s="16">
        <f>L66*M66*(I66-F66)%</f>
        <v>44222.153348817985</v>
      </c>
    </row>
    <row r="67" spans="1:14" s="7" customFormat="1" hidden="1" x14ac:dyDescent="0.3">
      <c r="A67" s="33"/>
      <c r="B67" s="32"/>
      <c r="C67" s="31"/>
      <c r="D67" s="30"/>
      <c r="E67" s="30"/>
      <c r="F67" s="47"/>
      <c r="G67" s="48"/>
      <c r="H67" s="27"/>
      <c r="I67" s="47"/>
      <c r="J67" s="47"/>
      <c r="K67" s="46"/>
      <c r="L67" s="25"/>
      <c r="M67" s="25"/>
      <c r="N67" s="24"/>
    </row>
    <row r="68" spans="1:14" hidden="1" x14ac:dyDescent="0.3"/>
    <row r="69" spans="1:14" s="7" customFormat="1" ht="15.75" hidden="1" customHeight="1" x14ac:dyDescent="0.3">
      <c r="A69" s="41">
        <v>1</v>
      </c>
      <c r="B69" s="43" t="s">
        <v>24</v>
      </c>
      <c r="C69" s="13">
        <f>$C$2</f>
        <v>44557</v>
      </c>
      <c r="D69" s="42">
        <v>42446</v>
      </c>
      <c r="E69" s="42">
        <v>46098</v>
      </c>
      <c r="F69" s="38">
        <f>F7</f>
        <v>90.346136978840605</v>
      </c>
      <c r="G69" s="40">
        <f>G7</f>
        <v>-1.5E-3</v>
      </c>
      <c r="H69" s="45" t="str">
        <f>H7</f>
        <v>Markdown</v>
      </c>
      <c r="I69" s="38">
        <f>I7</f>
        <v>90.893496104903164</v>
      </c>
      <c r="J69" s="37">
        <f>ROUND(N69/K69,4)</f>
        <v>8.8999999999999999E-3</v>
      </c>
      <c r="K69" s="34">
        <v>46240802.100500003</v>
      </c>
      <c r="L69" s="34">
        <v>15028</v>
      </c>
      <c r="M69" s="34">
        <f>M7</f>
        <v>4991</v>
      </c>
      <c r="N69" s="44">
        <f>L69*M69*(I69-F69)%</f>
        <v>410545.33315822517</v>
      </c>
    </row>
    <row r="70" spans="1:14" s="7" customFormat="1" ht="15.75" hidden="1" customHeight="1" x14ac:dyDescent="0.3">
      <c r="A70" s="41">
        <v>2</v>
      </c>
      <c r="B70" s="43" t="s">
        <v>23</v>
      </c>
      <c r="C70" s="13">
        <f>$C$2</f>
        <v>44557</v>
      </c>
      <c r="D70" s="42">
        <v>43213</v>
      </c>
      <c r="E70" s="42">
        <v>46866</v>
      </c>
      <c r="F70" s="38" t="e">
        <f>#REF!</f>
        <v>#REF!</v>
      </c>
      <c r="G70" s="40" t="e">
        <f>#REF!</f>
        <v>#REF!</v>
      </c>
      <c r="H70" s="38" t="e">
        <f>#REF!</f>
        <v>#REF!</v>
      </c>
      <c r="I70" s="38" t="e">
        <f>#REF!</f>
        <v>#REF!</v>
      </c>
      <c r="J70" s="37" t="e">
        <f>ROUND(N70/K70,4)</f>
        <v>#REF!</v>
      </c>
      <c r="K70" s="34">
        <v>44396427.817599997</v>
      </c>
      <c r="L70" s="34">
        <v>80</v>
      </c>
      <c r="M70" s="34" t="e">
        <f>#REF!</f>
        <v>#REF!</v>
      </c>
      <c r="N70" s="16" t="e">
        <f>L70*M70*(I70-F70)%</f>
        <v>#REF!</v>
      </c>
    </row>
    <row r="71" spans="1:14" s="7" customFormat="1" ht="16.5" hidden="1" customHeight="1" x14ac:dyDescent="0.3">
      <c r="A71" s="41">
        <v>4</v>
      </c>
      <c r="B71" s="43" t="s">
        <v>22</v>
      </c>
      <c r="C71" s="13">
        <f>$C$2</f>
        <v>44557</v>
      </c>
      <c r="D71" s="42">
        <v>42768</v>
      </c>
      <c r="E71" s="42">
        <v>44959</v>
      </c>
      <c r="F71" s="37">
        <f>F38</f>
        <v>92</v>
      </c>
      <c r="G71" s="40">
        <f>G38</f>
        <v>1.4999999999999999E-2</v>
      </c>
      <c r="H71" s="38" t="str">
        <f>H10</f>
        <v>Markup</v>
      </c>
      <c r="I71" s="37">
        <f>I38</f>
        <v>90.560196634334673</v>
      </c>
      <c r="J71" s="37">
        <f>ROUND(N71/K71,4)</f>
        <v>-8.5000000000000006E-3</v>
      </c>
      <c r="K71" s="34">
        <v>34059131.466499999</v>
      </c>
      <c r="L71" s="34">
        <v>480</v>
      </c>
      <c r="M71" s="34">
        <f>M38</f>
        <v>41667</v>
      </c>
      <c r="N71" s="16">
        <f>L71*M71*(I71-F71)%</f>
        <v>-287962.97681845044</v>
      </c>
    </row>
    <row r="72" spans="1:14" s="7" customFormat="1" ht="15.75" hidden="1" customHeight="1" x14ac:dyDescent="0.3">
      <c r="A72" s="15">
        <v>6</v>
      </c>
      <c r="B72" s="14" t="s">
        <v>0</v>
      </c>
      <c r="C72" s="13">
        <f>$C$2</f>
        <v>44557</v>
      </c>
      <c r="D72" s="17">
        <v>43160</v>
      </c>
      <c r="E72" s="17">
        <v>44986</v>
      </c>
      <c r="F72" s="10">
        <f>F12</f>
        <v>99.986662182950553</v>
      </c>
      <c r="G72" s="11">
        <f>G12</f>
        <v>1E-3</v>
      </c>
      <c r="H72" s="10" t="str">
        <f>H12</f>
        <v>Markup</v>
      </c>
      <c r="I72" s="10">
        <f>I12</f>
        <v>99.783800535158235</v>
      </c>
      <c r="J72" s="35">
        <f>ROUND(N72/K72,4)</f>
        <v>-2.3E-3</v>
      </c>
      <c r="K72" s="36">
        <v>22019796.251699999</v>
      </c>
      <c r="L72" s="34">
        <v>250</v>
      </c>
      <c r="M72" s="34">
        <v>100000</v>
      </c>
      <c r="N72" s="16">
        <f>L72*M72*(I72-F72)%</f>
        <v>-50715.411948079498</v>
      </c>
    </row>
    <row r="73" spans="1:14" s="7" customFormat="1" ht="15.75" hidden="1" customHeight="1" x14ac:dyDescent="0.3">
      <c r="A73" s="15">
        <v>2</v>
      </c>
      <c r="B73" s="14" t="s">
        <v>19</v>
      </c>
      <c r="C73" s="13">
        <f>$C$2</f>
        <v>44557</v>
      </c>
      <c r="D73" s="17">
        <v>42419</v>
      </c>
      <c r="E73" s="17">
        <v>46072</v>
      </c>
      <c r="F73" s="10">
        <f>F58</f>
        <v>96.321689848909429</v>
      </c>
      <c r="G73" s="40">
        <f>G58</f>
        <v>-1.5E-3</v>
      </c>
      <c r="H73" s="41" t="str">
        <f>H58</f>
        <v>Markdown</v>
      </c>
      <c r="I73" s="10">
        <f>I58</f>
        <v>96.911010470544085</v>
      </c>
      <c r="J73" s="35">
        <f>ROUND(N73/K73,4)</f>
        <v>6.4000000000000003E-3</v>
      </c>
      <c r="K73" s="34">
        <v>46240802.100500003</v>
      </c>
      <c r="L73" s="34">
        <v>500</v>
      </c>
      <c r="M73" s="34">
        <f>M47</f>
        <v>99820</v>
      </c>
      <c r="N73" s="16">
        <f>L73*M73*(I73-F73)%</f>
        <v>294129.92225785658</v>
      </c>
    </row>
    <row r="74" spans="1:14" ht="15.75" hidden="1" customHeight="1" x14ac:dyDescent="0.3">
      <c r="A74" s="15">
        <v>2</v>
      </c>
      <c r="B74" s="14" t="s">
        <v>21</v>
      </c>
      <c r="C74" s="13" t="e">
        <f>#REF!</f>
        <v>#REF!</v>
      </c>
      <c r="D74" s="13" t="e">
        <f>#REF!</f>
        <v>#REF!</v>
      </c>
      <c r="E74" s="13" t="e">
        <f>#REF!</f>
        <v>#REF!</v>
      </c>
      <c r="F74" s="38" t="e">
        <f>#REF!</f>
        <v>#REF!</v>
      </c>
      <c r="G74" s="40" t="e">
        <f>#REF!</f>
        <v>#REF!</v>
      </c>
      <c r="H74" s="39" t="e">
        <f>#REF!</f>
        <v>#REF!</v>
      </c>
      <c r="I74" s="38" t="e">
        <f>#REF!</f>
        <v>#REF!</v>
      </c>
      <c r="J74" s="35" t="e">
        <f>ROUND(N74/K74,4)</f>
        <v>#REF!</v>
      </c>
      <c r="K74" s="36">
        <v>36518289.285400003</v>
      </c>
      <c r="L74" s="34">
        <v>2000</v>
      </c>
      <c r="M74" s="34" t="e">
        <f>#REF!</f>
        <v>#REF!</v>
      </c>
      <c r="N74" s="16" t="e">
        <f>L74*M74*(I74-F74)%</f>
        <v>#REF!</v>
      </c>
    </row>
    <row r="75" spans="1:14" s="7" customFormat="1" ht="15.75" hidden="1" customHeight="1" x14ac:dyDescent="0.3">
      <c r="A75" s="15">
        <v>3</v>
      </c>
      <c r="B75" s="14" t="s">
        <v>0</v>
      </c>
      <c r="C75" s="13">
        <f>$C$2</f>
        <v>44557</v>
      </c>
      <c r="D75" s="13">
        <f>D12</f>
        <v>43160</v>
      </c>
      <c r="E75" s="13">
        <f>E12</f>
        <v>44986</v>
      </c>
      <c r="F75" s="10">
        <f>F12</f>
        <v>99.986662182950553</v>
      </c>
      <c r="G75" s="11">
        <f>G12</f>
        <v>1E-3</v>
      </c>
      <c r="H75" s="10" t="str">
        <f>H12</f>
        <v>Markup</v>
      </c>
      <c r="I75" s="10">
        <f>I12</f>
        <v>99.783800535158235</v>
      </c>
      <c r="J75" s="10">
        <f>J12</f>
        <v>-5.4000000000000003E-3</v>
      </c>
      <c r="K75" s="36">
        <v>36518289.285400003</v>
      </c>
      <c r="L75" s="9">
        <v>1000</v>
      </c>
      <c r="M75" s="9">
        <f>M12</f>
        <v>100000</v>
      </c>
      <c r="N75" s="8">
        <f>N12</f>
        <v>-202861.64779231799</v>
      </c>
    </row>
    <row r="76" spans="1:14" s="7" customFormat="1" ht="15.75" hidden="1" customHeight="1" x14ac:dyDescent="0.3">
      <c r="A76" s="15">
        <v>3</v>
      </c>
      <c r="B76" s="14" t="s">
        <v>20</v>
      </c>
      <c r="C76" s="13">
        <f>$C$2</f>
        <v>44557</v>
      </c>
      <c r="D76" s="17">
        <v>43055</v>
      </c>
      <c r="E76" s="17">
        <v>44881</v>
      </c>
      <c r="F76" s="10">
        <f>F9</f>
        <v>100.44776167726479</v>
      </c>
      <c r="G76" s="18">
        <f>G9</f>
        <v>1.4999999999999999E-2</v>
      </c>
      <c r="H76" s="10" t="str">
        <f>H9</f>
        <v>Markup</v>
      </c>
      <c r="I76" s="10">
        <f>I9</f>
        <v>98.790994556287316</v>
      </c>
      <c r="J76" s="35">
        <f>ROUND(N76/K76,4)</f>
        <v>-1.4E-3</v>
      </c>
      <c r="K76" s="34">
        <v>27471837.1897</v>
      </c>
      <c r="L76" s="34">
        <v>1000</v>
      </c>
      <c r="M76" s="34">
        <f>M9</f>
        <v>2250</v>
      </c>
      <c r="N76" s="16">
        <f>L76*M76*(I76-F76)%</f>
        <v>-37277.260221993238</v>
      </c>
    </row>
    <row r="77" spans="1:14" s="7" customFormat="1" ht="15.75" hidden="1" customHeight="1" x14ac:dyDescent="0.3">
      <c r="A77" s="15">
        <v>4</v>
      </c>
      <c r="B77" s="14" t="s">
        <v>19</v>
      </c>
      <c r="C77" s="13">
        <f>$C$2</f>
        <v>44557</v>
      </c>
      <c r="D77" s="17">
        <f>D58</f>
        <v>42419</v>
      </c>
      <c r="E77" s="17">
        <f>E58</f>
        <v>46072</v>
      </c>
      <c r="F77" s="10">
        <f>F58</f>
        <v>96.321689848909429</v>
      </c>
      <c r="G77" s="18">
        <f>G58</f>
        <v>-1.5E-3</v>
      </c>
      <c r="H77" s="17" t="str">
        <f>H58</f>
        <v>Markdown</v>
      </c>
      <c r="I77" s="37">
        <f>I58</f>
        <v>96.911010470544085</v>
      </c>
      <c r="J77" s="35">
        <f>ROUND(N77/K77,4)</f>
        <v>8.5000000000000006E-3</v>
      </c>
      <c r="K77" s="34">
        <v>34405774.509999998</v>
      </c>
      <c r="L77" s="34">
        <v>500</v>
      </c>
      <c r="M77" s="34">
        <f>M58</f>
        <v>99820</v>
      </c>
      <c r="N77" s="16">
        <f>L77*M77*(I77-F77)%</f>
        <v>294129.92225785658</v>
      </c>
    </row>
    <row r="78" spans="1:14" s="7" customFormat="1" ht="21" hidden="1" customHeight="1" x14ac:dyDescent="0.3">
      <c r="A78" s="15">
        <v>4</v>
      </c>
      <c r="B78" s="14" t="s">
        <v>18</v>
      </c>
      <c r="C78" s="13">
        <f>C77</f>
        <v>44557</v>
      </c>
      <c r="D78" s="17">
        <f>D66</f>
        <v>43839</v>
      </c>
      <c r="E78" s="17">
        <f>E66</f>
        <v>47492</v>
      </c>
      <c r="F78" s="35">
        <f>F66</f>
        <v>100.15263972144623</v>
      </c>
      <c r="G78" s="11">
        <f>G66</f>
        <v>-1.5E-3</v>
      </c>
      <c r="H78" s="10" t="e">
        <f>#REF!</f>
        <v>#REF!</v>
      </c>
      <c r="I78" s="35">
        <f>I66</f>
        <v>100.59486125493441</v>
      </c>
      <c r="J78" s="35">
        <f>ROUND(N78/K78,4)</f>
        <v>1.2800000000000001E-2</v>
      </c>
      <c r="K78" s="36">
        <v>34460129.815899998</v>
      </c>
      <c r="L78" s="34">
        <v>100</v>
      </c>
      <c r="M78" s="34">
        <f>M66</f>
        <v>1000000</v>
      </c>
      <c r="N78" s="16">
        <f>L78*M78*(I78-F78)%</f>
        <v>442221.53348817985</v>
      </c>
    </row>
    <row r="79" spans="1:14" s="7" customFormat="1" ht="21" hidden="1" customHeight="1" x14ac:dyDescent="0.3">
      <c r="A79" s="15">
        <v>6</v>
      </c>
      <c r="B79" s="14" t="s">
        <v>18</v>
      </c>
      <c r="C79" s="13">
        <f>C78</f>
        <v>44557</v>
      </c>
      <c r="D79" s="17">
        <f>D56</f>
        <v>42727</v>
      </c>
      <c r="E79" s="17">
        <f>E56</f>
        <v>46379</v>
      </c>
      <c r="F79" s="35">
        <f>F39</f>
        <v>99.595304073382522</v>
      </c>
      <c r="G79" s="11">
        <f>G66</f>
        <v>-1.5E-3</v>
      </c>
      <c r="H79" s="10" t="str">
        <f>H56</f>
        <v>Markup</v>
      </c>
      <c r="I79" s="35">
        <f>I39</f>
        <v>100.59486125493441</v>
      </c>
      <c r="J79" s="35">
        <f>ROUND(N79/K79,4)</f>
        <v>2.93E-2</v>
      </c>
      <c r="K79" s="34">
        <v>34059131.466499999</v>
      </c>
      <c r="L79" s="34">
        <v>100</v>
      </c>
      <c r="M79" s="34">
        <f>M59</f>
        <v>1000000</v>
      </c>
      <c r="N79" s="16">
        <f>L79*M79*(I79-F79)%</f>
        <v>999557.18155189289</v>
      </c>
    </row>
    <row r="80" spans="1:14" s="7" customFormat="1" hidden="1" x14ac:dyDescent="0.3">
      <c r="A80" s="33"/>
      <c r="B80" s="32"/>
      <c r="C80" s="31"/>
      <c r="D80" s="30"/>
      <c r="E80" s="30"/>
      <c r="F80" s="27"/>
      <c r="G80" s="29"/>
      <c r="H80" s="28"/>
      <c r="I80" s="27"/>
      <c r="J80" s="26"/>
      <c r="K80" s="25"/>
      <c r="L80" s="25"/>
      <c r="M80" s="25"/>
      <c r="N80" s="24"/>
    </row>
    <row r="81" spans="1:14" hidden="1" x14ac:dyDescent="0.3">
      <c r="A81" s="23" t="s">
        <v>17</v>
      </c>
    </row>
    <row r="82" spans="1:14" ht="46.8" hidden="1" x14ac:dyDescent="0.3">
      <c r="A82" s="21" t="s">
        <v>16</v>
      </c>
      <c r="B82" s="21" t="s">
        <v>15</v>
      </c>
      <c r="C82" s="21" t="s">
        <v>14</v>
      </c>
      <c r="D82" s="21" t="s">
        <v>13</v>
      </c>
      <c r="E82" s="21" t="s">
        <v>12</v>
      </c>
      <c r="F82" s="21" t="s">
        <v>11</v>
      </c>
      <c r="G82" s="22" t="s">
        <v>10</v>
      </c>
      <c r="H82" s="21" t="s">
        <v>9</v>
      </c>
      <c r="I82" s="21" t="s">
        <v>8</v>
      </c>
      <c r="J82" s="21" t="s">
        <v>7</v>
      </c>
      <c r="K82" s="20" t="s">
        <v>6</v>
      </c>
      <c r="L82" s="20" t="s">
        <v>5</v>
      </c>
      <c r="M82" s="20" t="s">
        <v>4</v>
      </c>
      <c r="N82" s="19" t="s">
        <v>3</v>
      </c>
    </row>
    <row r="83" spans="1:14" s="7" customFormat="1" hidden="1" x14ac:dyDescent="0.3">
      <c r="A83" s="15">
        <v>1</v>
      </c>
      <c r="B83" s="14" t="s">
        <v>2</v>
      </c>
      <c r="C83" s="13">
        <f>$C$2</f>
        <v>44557</v>
      </c>
      <c r="D83" s="17">
        <f>D13</f>
        <v>42727</v>
      </c>
      <c r="E83" s="17">
        <f>E13</f>
        <v>46379</v>
      </c>
      <c r="F83" s="10">
        <f>F13</f>
        <v>100</v>
      </c>
      <c r="G83" s="11">
        <f>G13</f>
        <v>7.4999999999999997E-3</v>
      </c>
      <c r="H83" s="17" t="str">
        <f>H13</f>
        <v>Markup</v>
      </c>
      <c r="I83" s="10">
        <f>I13</f>
        <v>96.942099999999996</v>
      </c>
      <c r="J83" s="10">
        <f>J8</f>
        <v>-6.6E-3</v>
      </c>
      <c r="K83" s="9">
        <v>2099821.9742000001</v>
      </c>
      <c r="L83" s="9">
        <v>250</v>
      </c>
      <c r="M83" s="9">
        <f>M13</f>
        <v>99840</v>
      </c>
      <c r="N83" s="16">
        <f>L83*M83*(I83-F83)%</f>
        <v>-763251.8400000009</v>
      </c>
    </row>
    <row r="84" spans="1:14" s="7" customFormat="1" hidden="1" x14ac:dyDescent="0.3">
      <c r="A84" s="15">
        <v>1</v>
      </c>
      <c r="B84" s="14" t="s">
        <v>2</v>
      </c>
      <c r="C84" s="13">
        <f>$C$2</f>
        <v>44557</v>
      </c>
      <c r="D84" s="17">
        <f>D13</f>
        <v>42727</v>
      </c>
      <c r="E84" s="17">
        <f>E13</f>
        <v>46379</v>
      </c>
      <c r="F84" s="10">
        <f>F13</f>
        <v>100</v>
      </c>
      <c r="G84" s="11">
        <f>G13</f>
        <v>7.4999999999999997E-3</v>
      </c>
      <c r="H84" s="18" t="str">
        <f>H13</f>
        <v>Markup</v>
      </c>
      <c r="I84" s="10">
        <f>I13</f>
        <v>96.942099999999996</v>
      </c>
      <c r="J84" s="10">
        <f>J12</f>
        <v>-5.4000000000000003E-3</v>
      </c>
      <c r="K84" s="9">
        <v>2563299.9010999999</v>
      </c>
      <c r="L84" s="9">
        <v>250</v>
      </c>
      <c r="M84" s="9">
        <f>M56</f>
        <v>99840</v>
      </c>
      <c r="N84" s="16">
        <f>L84*M84*(I84-F84)%</f>
        <v>-763251.8400000009</v>
      </c>
    </row>
    <row r="85" spans="1:14" s="7" customFormat="1" hidden="1" x14ac:dyDescent="0.3">
      <c r="A85" s="15">
        <v>1</v>
      </c>
      <c r="B85" s="14" t="s">
        <v>1</v>
      </c>
      <c r="C85" s="13">
        <f>$C$2</f>
        <v>44557</v>
      </c>
      <c r="D85" s="17" t="e">
        <f>#REF!</f>
        <v>#REF!</v>
      </c>
      <c r="E85" s="17" t="e">
        <f>#REF!</f>
        <v>#REF!</v>
      </c>
      <c r="F85" s="10" t="e">
        <f>#REF!</f>
        <v>#REF!</v>
      </c>
      <c r="G85" s="11" t="e">
        <f>#REF!</f>
        <v>#REF!</v>
      </c>
      <c r="H85" s="17" t="e">
        <f>#REF!</f>
        <v>#REF!</v>
      </c>
      <c r="I85" s="10" t="e">
        <f>#REF!</f>
        <v>#REF!</v>
      </c>
      <c r="J85" s="10">
        <f>J13</f>
        <v>-0.1009</v>
      </c>
      <c r="K85" s="9">
        <v>1753406.4038</v>
      </c>
      <c r="L85" s="9">
        <v>4000</v>
      </c>
      <c r="M85" s="9" t="e">
        <f>#REF!</f>
        <v>#REF!</v>
      </c>
      <c r="N85" s="16" t="e">
        <f>L85*M85*(I85-F85)%</f>
        <v>#REF!</v>
      </c>
    </row>
    <row r="86" spans="1:14" s="7" customFormat="1" ht="15.75" hidden="1" customHeight="1" x14ac:dyDescent="0.3">
      <c r="A86" s="15">
        <v>2</v>
      </c>
      <c r="B86" s="14" t="s">
        <v>0</v>
      </c>
      <c r="C86" s="13">
        <f>$C$2</f>
        <v>44557</v>
      </c>
      <c r="D86" s="13">
        <f>D75</f>
        <v>43160</v>
      </c>
      <c r="E86" s="13">
        <f>E75</f>
        <v>44986</v>
      </c>
      <c r="F86" s="12">
        <f>F75</f>
        <v>99.986662182950553</v>
      </c>
      <c r="G86" s="11">
        <f>G75</f>
        <v>1E-3</v>
      </c>
      <c r="H86" s="10" t="str">
        <f>H36</f>
        <v>Markup</v>
      </c>
      <c r="I86" s="10">
        <f>I75</f>
        <v>99.783800535158235</v>
      </c>
      <c r="J86" s="10">
        <f>J36</f>
        <v>-1.6199999999999999E-2</v>
      </c>
      <c r="K86" s="9">
        <v>2563265.4972999999</v>
      </c>
      <c r="L86" s="9">
        <v>4000</v>
      </c>
      <c r="M86" s="9">
        <f>M75</f>
        <v>100000</v>
      </c>
      <c r="N86" s="8">
        <f>N36</f>
        <v>-1242454.9121043826</v>
      </c>
    </row>
    <row r="87" spans="1:14" hidden="1" x14ac:dyDescent="0.3"/>
    <row r="88" spans="1:14" hidden="1" x14ac:dyDescent="0.3"/>
    <row r="89" spans="1:14" hidden="1" x14ac:dyDescent="0.3"/>
    <row r="90" spans="1:14" hidden="1" x14ac:dyDescent="0.3"/>
    <row r="91" spans="1:14" hidden="1" x14ac:dyDescent="0.3"/>
    <row r="92" spans="1:14" hidden="1" x14ac:dyDescent="0.3"/>
    <row r="93" spans="1:14" s="6" customFormat="1" x14ac:dyDescent="0.3">
      <c r="A93" s="2"/>
      <c r="B93" s="2"/>
      <c r="C93" s="2"/>
      <c r="D93" s="2"/>
      <c r="E93" s="2"/>
      <c r="F93" s="4"/>
      <c r="G93" s="5"/>
      <c r="H93" s="4"/>
      <c r="I93" s="4"/>
      <c r="J93" s="2"/>
      <c r="K93" s="3"/>
      <c r="L93" s="3"/>
      <c r="M93" s="3"/>
      <c r="N93" s="2"/>
    </row>
  </sheetData>
  <pageMargins left="0.72" right="0.17" top="1.0900000000000001" bottom="1" header="0.5" footer="0.5"/>
  <pageSetup scale="4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0"/>
  <sheetViews>
    <sheetView showGridLines="0" tabSelected="1" view="pageBreakPreview" zoomScale="70" zoomScaleNormal="70" zoomScaleSheetLayoutView="70" zoomScalePageLayoutView="70" workbookViewId="0">
      <selection activeCell="H94" sqref="H94"/>
    </sheetView>
  </sheetViews>
  <sheetFormatPr defaultColWidth="9.109375" defaultRowHeight="15.6" x14ac:dyDescent="0.3"/>
  <cols>
    <col min="1" max="1" width="8" style="2" customWidth="1"/>
    <col min="2" max="2" width="64" style="2" bestFit="1" customWidth="1"/>
    <col min="3" max="3" width="17.6640625" style="2" customWidth="1"/>
    <col min="4" max="4" width="15.5546875" style="2" bestFit="1" customWidth="1"/>
    <col min="5" max="5" width="16.44140625" style="2" customWidth="1"/>
    <col min="6" max="6" width="14.44140625" style="4" customWidth="1"/>
    <col min="7" max="7" width="19.5546875" style="5" customWidth="1"/>
    <col min="8" max="8" width="16.6640625" style="4" customWidth="1"/>
    <col min="9" max="9" width="20.5546875" style="4" customWidth="1"/>
    <col min="10" max="10" width="12.88671875" style="2" customWidth="1"/>
    <col min="11" max="11" width="34" style="3" customWidth="1"/>
    <col min="12" max="12" width="15.44140625" style="3" bestFit="1" customWidth="1"/>
    <col min="13" max="13" width="18.6640625" style="3" bestFit="1" customWidth="1"/>
    <col min="14" max="14" width="19.6640625" style="81" customWidth="1"/>
    <col min="15" max="16384" width="9.109375" style="1"/>
  </cols>
  <sheetData>
    <row r="1" spans="1:14" x14ac:dyDescent="0.3">
      <c r="A1" s="79" t="s">
        <v>42</v>
      </c>
      <c r="C1" s="79"/>
    </row>
    <row r="2" spans="1:14" x14ac:dyDescent="0.3">
      <c r="A2" s="79" t="s">
        <v>41</v>
      </c>
      <c r="C2" s="80">
        <v>44585</v>
      </c>
      <c r="F2" s="78"/>
      <c r="I2" s="78"/>
    </row>
    <row r="3" spans="1:14" x14ac:dyDescent="0.3">
      <c r="A3" s="79"/>
      <c r="C3" s="79"/>
      <c r="F3" s="78"/>
    </row>
    <row r="5" spans="1:14" x14ac:dyDescent="0.3">
      <c r="A5" s="23" t="s">
        <v>40</v>
      </c>
    </row>
    <row r="6" spans="1:14" ht="46.8" x14ac:dyDescent="0.3">
      <c r="A6" s="21" t="s">
        <v>16</v>
      </c>
      <c r="B6" s="21" t="s">
        <v>15</v>
      </c>
      <c r="C6" s="21" t="s">
        <v>14</v>
      </c>
      <c r="D6" s="21" t="s">
        <v>13</v>
      </c>
      <c r="E6" s="21" t="s">
        <v>12</v>
      </c>
      <c r="F6" s="21" t="s">
        <v>11</v>
      </c>
      <c r="G6" s="22" t="s">
        <v>10</v>
      </c>
      <c r="H6" s="21" t="s">
        <v>9</v>
      </c>
      <c r="I6" s="21" t="s">
        <v>8</v>
      </c>
      <c r="J6" s="21" t="s">
        <v>7</v>
      </c>
      <c r="K6" s="20" t="s">
        <v>6</v>
      </c>
      <c r="L6" s="20" t="s">
        <v>5</v>
      </c>
      <c r="M6" s="20" t="s">
        <v>4</v>
      </c>
      <c r="N6" s="85" t="s">
        <v>3</v>
      </c>
    </row>
    <row r="7" spans="1:14" s="7" customFormat="1" ht="15.6" hidden="1" customHeight="1" x14ac:dyDescent="0.3">
      <c r="A7" s="15">
        <v>1</v>
      </c>
      <c r="B7" s="14" t="s">
        <v>24</v>
      </c>
      <c r="C7" s="13">
        <f>$C$2</f>
        <v>44585</v>
      </c>
      <c r="D7" s="17">
        <v>42446</v>
      </c>
      <c r="E7" s="17">
        <v>46098</v>
      </c>
      <c r="F7" s="10">
        <v>90.346136978840605</v>
      </c>
      <c r="G7" s="40">
        <v>-1.5E-3</v>
      </c>
      <c r="H7" s="41" t="s">
        <v>33</v>
      </c>
      <c r="I7" s="10">
        <v>90.893496104903164</v>
      </c>
      <c r="J7" s="35">
        <f>ROUND(N7/K7,4)</f>
        <v>8.0000000000000002E-3</v>
      </c>
      <c r="K7" s="36">
        <v>35983606.870399997</v>
      </c>
      <c r="L7" s="34">
        <v>10480</v>
      </c>
      <c r="M7" s="34">
        <v>4991</v>
      </c>
      <c r="N7" s="34">
        <f>L7*M7*(I7-F7)%</f>
        <v>286299.91292907903</v>
      </c>
    </row>
    <row r="8" spans="1:14" s="7" customFormat="1" ht="15.6" customHeight="1" x14ac:dyDescent="0.3">
      <c r="A8" s="15">
        <v>1</v>
      </c>
      <c r="B8" s="14" t="s">
        <v>1</v>
      </c>
      <c r="C8" s="13">
        <f>$C$2</f>
        <v>44585</v>
      </c>
      <c r="D8" s="17">
        <v>43165</v>
      </c>
      <c r="E8" s="17">
        <v>45175</v>
      </c>
      <c r="F8" s="10">
        <v>101.3260377580639</v>
      </c>
      <c r="G8" s="39">
        <v>4.0000000000000001E-3</v>
      </c>
      <c r="H8" s="41" t="s">
        <v>27</v>
      </c>
      <c r="I8" s="10">
        <v>101.00484566431594</v>
      </c>
      <c r="J8" s="35">
        <f>ROUND(N8/K8,4)</f>
        <v>-4.8999999999999998E-3</v>
      </c>
      <c r="K8" s="54">
        <v>39426828.1228</v>
      </c>
      <c r="L8" s="34">
        <v>18000</v>
      </c>
      <c r="M8" s="34">
        <v>3333</v>
      </c>
      <c r="N8" s="34">
        <f>L8*M8*(I8-F8)%</f>
        <v>-192695.98472315565</v>
      </c>
    </row>
    <row r="9" spans="1:14" s="7" customFormat="1" ht="15.6" customHeight="1" x14ac:dyDescent="0.3">
      <c r="A9" s="15">
        <v>2</v>
      </c>
      <c r="B9" s="14" t="s">
        <v>28</v>
      </c>
      <c r="C9" s="13">
        <f>$C$2</f>
        <v>44585</v>
      </c>
      <c r="D9" s="17">
        <v>42934</v>
      </c>
      <c r="E9" s="17">
        <v>45125</v>
      </c>
      <c r="F9" s="10">
        <v>101.75911712818913</v>
      </c>
      <c r="G9" s="39">
        <v>8.0000000000000002E-3</v>
      </c>
      <c r="H9" s="41" t="s">
        <v>27</v>
      </c>
      <c r="I9" s="10">
        <v>101.00661493778549</v>
      </c>
      <c r="J9" s="35">
        <f>ROUND(N9/K9,4)</f>
        <v>-3.3E-3</v>
      </c>
      <c r="K9" s="54">
        <v>39426828.1228</v>
      </c>
      <c r="L9" s="34">
        <v>10000</v>
      </c>
      <c r="M9" s="34">
        <v>1750</v>
      </c>
      <c r="N9" s="34">
        <f>L9*M9*(I9-F9)%</f>
        <v>-131687.88332063812</v>
      </c>
    </row>
    <row r="10" spans="1:14" s="7" customFormat="1" ht="15.6" hidden="1" customHeight="1" x14ac:dyDescent="0.3">
      <c r="A10" s="15">
        <v>1</v>
      </c>
      <c r="B10" s="14" t="s">
        <v>22</v>
      </c>
      <c r="C10" s="13">
        <f>$C$2</f>
        <v>44585</v>
      </c>
      <c r="D10" s="17">
        <v>42768</v>
      </c>
      <c r="E10" s="17">
        <v>44959</v>
      </c>
      <c r="F10" s="35">
        <v>92</v>
      </c>
      <c r="G10" s="39">
        <v>1.4999999999999999E-2</v>
      </c>
      <c r="H10" s="41" t="s">
        <v>27</v>
      </c>
      <c r="I10" s="35">
        <v>90.560196634334673</v>
      </c>
      <c r="J10" s="35">
        <f>ROUND(N10/K10,4)</f>
        <v>-7.7999999999999996E-3</v>
      </c>
      <c r="K10" s="36">
        <v>38570342.895599999</v>
      </c>
      <c r="L10" s="34">
        <v>500</v>
      </c>
      <c r="M10" s="34">
        <v>41667</v>
      </c>
      <c r="N10" s="34">
        <f>L10*M10*(I10-F10)%</f>
        <v>-299961.43418588588</v>
      </c>
    </row>
    <row r="11" spans="1:14" s="7" customFormat="1" ht="15.75" hidden="1" customHeight="1" x14ac:dyDescent="0.3">
      <c r="A11" s="15">
        <v>2</v>
      </c>
      <c r="B11" s="14" t="s">
        <v>34</v>
      </c>
      <c r="C11" s="13">
        <f>$C$2</f>
        <v>44585</v>
      </c>
      <c r="D11" s="17">
        <v>43907</v>
      </c>
      <c r="E11" s="17">
        <v>47559</v>
      </c>
      <c r="F11" s="10">
        <v>113.14570000000001</v>
      </c>
      <c r="G11" s="39">
        <v>1.4999999999999999E-2</v>
      </c>
      <c r="H11" s="41" t="s">
        <v>27</v>
      </c>
      <c r="I11" s="10">
        <v>104.6541</v>
      </c>
      <c r="J11" s="35">
        <f>ROUND(N11/K11,4)</f>
        <v>-0.1077</v>
      </c>
      <c r="K11" s="36">
        <f>+K8</f>
        <v>39426828.1228</v>
      </c>
      <c r="L11" s="34">
        <v>50</v>
      </c>
      <c r="M11" s="34">
        <v>1000000</v>
      </c>
      <c r="N11" s="34">
        <f>L11*M11*(I11-F11)%</f>
        <v>-4245800.0000000028</v>
      </c>
    </row>
    <row r="12" spans="1:14" s="7" customFormat="1" ht="15.6" hidden="1" customHeight="1" x14ac:dyDescent="0.3">
      <c r="A12" s="15">
        <v>5</v>
      </c>
      <c r="B12" s="14" t="s">
        <v>0</v>
      </c>
      <c r="C12" s="13">
        <f>$C$2</f>
        <v>44585</v>
      </c>
      <c r="D12" s="17">
        <v>43160</v>
      </c>
      <c r="E12" s="17">
        <v>44986</v>
      </c>
      <c r="F12" s="10">
        <v>99.986662182950553</v>
      </c>
      <c r="G12" s="39">
        <v>1E-3</v>
      </c>
      <c r="H12" s="41" t="s">
        <v>27</v>
      </c>
      <c r="I12" s="10">
        <v>99.783800535158235</v>
      </c>
      <c r="J12" s="35">
        <f>ROUND(N12/K12,4)</f>
        <v>-5.4000000000000003E-3</v>
      </c>
      <c r="K12" s="36">
        <v>37716058.631999999</v>
      </c>
      <c r="L12" s="34">
        <v>1000</v>
      </c>
      <c r="M12" s="34">
        <v>100000</v>
      </c>
      <c r="N12" s="34">
        <f>L12*M12*(I12-F12)%</f>
        <v>-202861.64779231799</v>
      </c>
    </row>
    <row r="13" spans="1:14" s="7" customFormat="1" ht="15.6" hidden="1" customHeight="1" x14ac:dyDescent="0.3">
      <c r="A13" s="15">
        <v>3</v>
      </c>
      <c r="B13" s="14" t="s">
        <v>2</v>
      </c>
      <c r="C13" s="13">
        <f>$C$2</f>
        <v>44585</v>
      </c>
      <c r="D13" s="17">
        <v>42727</v>
      </c>
      <c r="E13" s="17">
        <v>46379</v>
      </c>
      <c r="F13" s="10">
        <v>100</v>
      </c>
      <c r="G13" s="39">
        <v>7.4999999999999997E-3</v>
      </c>
      <c r="H13" s="41" t="s">
        <v>27</v>
      </c>
      <c r="I13" s="10">
        <v>96.942099999999996</v>
      </c>
      <c r="J13" s="35">
        <f>ROUND(N13/K13,4)</f>
        <v>-0.1009</v>
      </c>
      <c r="K13" s="54">
        <v>36323139.914499998</v>
      </c>
      <c r="L13" s="34">
        <v>1200</v>
      </c>
      <c r="M13" s="34">
        <v>99840</v>
      </c>
      <c r="N13" s="34">
        <f>L13*M13*(I13-F13)%</f>
        <v>-3663608.8320000046</v>
      </c>
    </row>
    <row r="14" spans="1:14" s="7" customFormat="1" ht="15.6" hidden="1" customHeight="1" x14ac:dyDescent="0.3">
      <c r="A14" s="77">
        <v>2</v>
      </c>
      <c r="B14" s="76" t="s">
        <v>19</v>
      </c>
      <c r="C14" s="75">
        <f>$C$2</f>
        <v>44585</v>
      </c>
      <c r="D14" s="74">
        <v>42419</v>
      </c>
      <c r="E14" s="74">
        <v>46072</v>
      </c>
      <c r="F14" s="71">
        <v>96.321689848909429</v>
      </c>
      <c r="G14" s="73">
        <v>-1.5E-3</v>
      </c>
      <c r="H14" s="72" t="s">
        <v>33</v>
      </c>
      <c r="I14" s="71">
        <v>96.911010470544085</v>
      </c>
      <c r="J14" s="70">
        <f>ROUND(N14/K14,4)</f>
        <v>6.8999999999999999E-3</v>
      </c>
      <c r="K14" s="69">
        <v>35983606.870399997</v>
      </c>
      <c r="L14" s="69">
        <v>425</v>
      </c>
      <c r="M14" s="69">
        <v>99820</v>
      </c>
      <c r="N14" s="89">
        <f>L14*M14*(I14-F14)%</f>
        <v>250010.43391917812</v>
      </c>
    </row>
    <row r="15" spans="1:14" s="7" customFormat="1" ht="15.6" hidden="1" customHeight="1" x14ac:dyDescent="0.3">
      <c r="A15" s="15">
        <v>3</v>
      </c>
      <c r="B15" s="14" t="s">
        <v>32</v>
      </c>
      <c r="C15" s="13">
        <f>$C$2</f>
        <v>44585</v>
      </c>
      <c r="D15" s="17">
        <v>44256</v>
      </c>
      <c r="E15" s="17">
        <v>47908</v>
      </c>
      <c r="F15" s="10">
        <v>104.4074</v>
      </c>
      <c r="G15" s="39">
        <v>6.4999999999999997E-3</v>
      </c>
      <c r="H15" s="41" t="s">
        <v>27</v>
      </c>
      <c r="I15" s="10">
        <v>100.36065387766988</v>
      </c>
      <c r="J15" s="35">
        <f>ROUND(N15/K15,4)</f>
        <v>-0.19409999999999999</v>
      </c>
      <c r="K15" s="36">
        <v>38570342.895599999</v>
      </c>
      <c r="L15" s="34">
        <v>1850</v>
      </c>
      <c r="M15" s="34">
        <v>99980</v>
      </c>
      <c r="N15" s="34">
        <f>L15*M15*(I15-F15)%</f>
        <v>-7484983.0302454596</v>
      </c>
    </row>
    <row r="16" spans="1:14" x14ac:dyDescent="0.3">
      <c r="A16" s="1"/>
      <c r="B16" s="1"/>
      <c r="C16" s="1"/>
      <c r="D16" s="1"/>
      <c r="E16" s="1"/>
      <c r="F16" s="65"/>
      <c r="G16" s="66"/>
      <c r="H16" s="65"/>
      <c r="I16" s="67"/>
      <c r="J16" s="1"/>
      <c r="K16" s="6"/>
      <c r="L16" s="6"/>
      <c r="M16" s="6"/>
      <c r="N16" s="88"/>
    </row>
    <row r="17" spans="1:14" hidden="1" x14ac:dyDescent="0.3">
      <c r="A17" s="61" t="s">
        <v>39</v>
      </c>
      <c r="B17" s="1"/>
      <c r="C17" s="1"/>
      <c r="D17" s="1"/>
      <c r="E17" s="1"/>
      <c r="F17" s="65"/>
      <c r="G17" s="66"/>
      <c r="H17" s="65"/>
      <c r="I17" s="65"/>
      <c r="J17" s="1"/>
      <c r="K17" s="6"/>
      <c r="L17" s="6"/>
      <c r="M17" s="6"/>
      <c r="N17" s="88"/>
    </row>
    <row r="18" spans="1:14" ht="46.8" hidden="1" x14ac:dyDescent="0.3">
      <c r="A18" s="62" t="s">
        <v>16</v>
      </c>
      <c r="B18" s="62" t="s">
        <v>15</v>
      </c>
      <c r="C18" s="62" t="s">
        <v>14</v>
      </c>
      <c r="D18" s="62" t="s">
        <v>13</v>
      </c>
      <c r="E18" s="62" t="s">
        <v>12</v>
      </c>
      <c r="F18" s="62" t="s">
        <v>11</v>
      </c>
      <c r="G18" s="64" t="s">
        <v>10</v>
      </c>
      <c r="H18" s="62" t="s">
        <v>9</v>
      </c>
      <c r="I18" s="62" t="s">
        <v>8</v>
      </c>
      <c r="J18" s="62" t="s">
        <v>7</v>
      </c>
      <c r="K18" s="63" t="s">
        <v>6</v>
      </c>
      <c r="L18" s="63" t="s">
        <v>5</v>
      </c>
      <c r="M18" s="63" t="s">
        <v>4</v>
      </c>
      <c r="N18" s="87" t="s">
        <v>3</v>
      </c>
    </row>
    <row r="19" spans="1:14" s="7" customFormat="1" hidden="1" x14ac:dyDescent="0.3">
      <c r="A19" s="33">
        <v>1</v>
      </c>
      <c r="B19" s="32" t="s">
        <v>21</v>
      </c>
      <c r="C19" s="31">
        <f>$C$2</f>
        <v>44585</v>
      </c>
      <c r="D19" s="30">
        <v>41325</v>
      </c>
      <c r="E19" s="30">
        <v>44247</v>
      </c>
      <c r="F19" s="27" t="e">
        <f>#REF!</f>
        <v>#REF!</v>
      </c>
      <c r="G19" s="53" t="e">
        <f>#REF!</f>
        <v>#REF!</v>
      </c>
      <c r="H19" s="52" t="e">
        <f>#REF!</f>
        <v>#REF!</v>
      </c>
      <c r="I19" s="27" t="e">
        <f>#REF!</f>
        <v>#REF!</v>
      </c>
      <c r="J19" s="47" t="e">
        <f>ROUND(N19/K19,4)</f>
        <v>#REF!</v>
      </c>
      <c r="K19" s="46">
        <v>18460455.1613</v>
      </c>
      <c r="L19" s="25">
        <v>2000</v>
      </c>
      <c r="M19" s="25" t="e">
        <f>#REF!</f>
        <v>#REF!</v>
      </c>
      <c r="N19" s="25" t="e">
        <f>L19*M19*(I19-F19)%</f>
        <v>#REF!</v>
      </c>
    </row>
    <row r="20" spans="1:14" s="7" customFormat="1" hidden="1" x14ac:dyDescent="0.3">
      <c r="A20" s="33">
        <v>1</v>
      </c>
      <c r="B20" s="32" t="s">
        <v>24</v>
      </c>
      <c r="C20" s="31">
        <f>$C$2</f>
        <v>44585</v>
      </c>
      <c r="D20" s="30">
        <v>42446</v>
      </c>
      <c r="E20" s="30">
        <v>46098</v>
      </c>
      <c r="F20" s="27">
        <f>F7</f>
        <v>90.346136978840605</v>
      </c>
      <c r="G20" s="53">
        <f>G7</f>
        <v>-1.5E-3</v>
      </c>
      <c r="H20" s="52" t="s">
        <v>27</v>
      </c>
      <c r="I20" s="27">
        <f>I7</f>
        <v>90.893496104903164</v>
      </c>
      <c r="J20" s="47">
        <f>ROUND(N20/K20,4)</f>
        <v>7.8E-2</v>
      </c>
      <c r="K20" s="46">
        <v>18397476.333299998</v>
      </c>
      <c r="L20" s="25">
        <v>52500</v>
      </c>
      <c r="M20" s="25">
        <f>M7</f>
        <v>4991</v>
      </c>
      <c r="N20" s="25">
        <f>L20*M20*(I20-F20)%</f>
        <v>1434231.4340435734</v>
      </c>
    </row>
    <row r="21" spans="1:14" s="7" customFormat="1" hidden="1" x14ac:dyDescent="0.3">
      <c r="A21" s="33">
        <v>1</v>
      </c>
      <c r="B21" s="32" t="s">
        <v>1</v>
      </c>
      <c r="C21" s="31">
        <f>$C$2</f>
        <v>44585</v>
      </c>
      <c r="D21" s="30">
        <v>43165</v>
      </c>
      <c r="E21" s="30">
        <v>44991</v>
      </c>
      <c r="F21" s="27">
        <v>99.221635880026099</v>
      </c>
      <c r="G21" s="53">
        <v>1.5E-3</v>
      </c>
      <c r="H21" s="52" t="s">
        <v>27</v>
      </c>
      <c r="I21" s="27">
        <v>98.98288101887978</v>
      </c>
      <c r="J21" s="47">
        <f>ROUND(N21/K21,4)</f>
        <v>-4.1999999999999997E-3</v>
      </c>
      <c r="K21" s="46">
        <v>40154909.262500003</v>
      </c>
      <c r="L21" s="25">
        <v>14000</v>
      </c>
      <c r="M21" s="25">
        <v>5000</v>
      </c>
      <c r="N21" s="25">
        <f>L21*M21*(I21-F21)%</f>
        <v>-167128.4028024232</v>
      </c>
    </row>
    <row r="22" spans="1:14" s="7" customFormat="1" hidden="1" x14ac:dyDescent="0.3">
      <c r="A22" s="33">
        <v>1</v>
      </c>
      <c r="B22" s="32" t="s">
        <v>28</v>
      </c>
      <c r="C22" s="31">
        <f>$C$2</f>
        <v>44585</v>
      </c>
      <c r="D22" s="30">
        <v>42934</v>
      </c>
      <c r="E22" s="30">
        <v>44760</v>
      </c>
      <c r="F22" s="27">
        <f>F9</f>
        <v>101.75911712818913</v>
      </c>
      <c r="G22" s="53">
        <f>G9</f>
        <v>8.0000000000000002E-3</v>
      </c>
      <c r="H22" s="52" t="s">
        <v>27</v>
      </c>
      <c r="I22" s="27">
        <f>I9</f>
        <v>101.00661493778549</v>
      </c>
      <c r="J22" s="47">
        <f>ROUND(N22/K22,4)</f>
        <v>-7.3000000000000001E-3</v>
      </c>
      <c r="K22" s="46">
        <v>18153171.964400001</v>
      </c>
      <c r="L22" s="25">
        <v>10000</v>
      </c>
      <c r="M22" s="25">
        <f>M9</f>
        <v>1750</v>
      </c>
      <c r="N22" s="25">
        <f>L22*M22*(I22-F22)%</f>
        <v>-131687.88332063812</v>
      </c>
    </row>
    <row r="23" spans="1:14" s="7" customFormat="1" ht="15.6" hidden="1" customHeight="1" x14ac:dyDescent="0.3">
      <c r="A23" s="33">
        <v>3</v>
      </c>
      <c r="B23" s="32" t="s">
        <v>30</v>
      </c>
      <c r="C23" s="31">
        <f>$C$2</f>
        <v>44585</v>
      </c>
      <c r="D23" s="30">
        <v>41912</v>
      </c>
      <c r="E23" s="30">
        <v>45565</v>
      </c>
      <c r="F23" s="27">
        <v>97.746300000000005</v>
      </c>
      <c r="G23" s="53">
        <v>1.5E-3</v>
      </c>
      <c r="H23" s="52" t="s">
        <v>27</v>
      </c>
      <c r="I23" s="27">
        <v>97.249151801255465</v>
      </c>
      <c r="J23" s="47">
        <f>ROUND(N23/K23,4)</f>
        <v>-2.5700000000000001E-2</v>
      </c>
      <c r="K23" s="46">
        <v>37716058.631999999</v>
      </c>
      <c r="L23" s="25">
        <v>39000</v>
      </c>
      <c r="M23" s="25">
        <v>4991</v>
      </c>
      <c r="N23" s="25">
        <f>L23*M23*(I23-F23)%</f>
        <v>-967693.99737425975</v>
      </c>
    </row>
    <row r="24" spans="1:14" s="7" customFormat="1" ht="15.75" customHeight="1" x14ac:dyDescent="0.3">
      <c r="A24" s="33"/>
      <c r="B24" s="32"/>
      <c r="C24" s="31"/>
      <c r="D24" s="30"/>
      <c r="E24" s="30"/>
      <c r="F24" s="27"/>
      <c r="G24" s="53"/>
      <c r="H24" s="52"/>
      <c r="I24" s="27"/>
      <c r="J24" s="47"/>
      <c r="K24" s="46"/>
      <c r="L24" s="25"/>
      <c r="M24" s="25"/>
      <c r="N24" s="25"/>
    </row>
    <row r="25" spans="1:14" s="7" customFormat="1" ht="15.75" customHeight="1" x14ac:dyDescent="0.3">
      <c r="A25" s="61" t="s">
        <v>38</v>
      </c>
      <c r="B25" s="32"/>
      <c r="C25" s="31"/>
      <c r="D25" s="30"/>
      <c r="E25" s="30"/>
      <c r="F25" s="27"/>
      <c r="G25" s="53"/>
      <c r="H25" s="52"/>
      <c r="I25" s="27"/>
      <c r="J25" s="47"/>
      <c r="K25" s="46"/>
      <c r="L25" s="25"/>
      <c r="M25" s="25"/>
      <c r="N25" s="25"/>
    </row>
    <row r="26" spans="1:14" ht="46.8" x14ac:dyDescent="0.3">
      <c r="A26" s="21" t="s">
        <v>16</v>
      </c>
      <c r="B26" s="21" t="s">
        <v>15</v>
      </c>
      <c r="C26" s="21" t="s">
        <v>14</v>
      </c>
      <c r="D26" s="21" t="s">
        <v>13</v>
      </c>
      <c r="E26" s="21" t="s">
        <v>12</v>
      </c>
      <c r="F26" s="21" t="s">
        <v>11</v>
      </c>
      <c r="G26" s="22" t="s">
        <v>10</v>
      </c>
      <c r="H26" s="21" t="s">
        <v>9</v>
      </c>
      <c r="I26" s="21" t="s">
        <v>8</v>
      </c>
      <c r="J26" s="21" t="s">
        <v>7</v>
      </c>
      <c r="K26" s="20" t="s">
        <v>6</v>
      </c>
      <c r="L26" s="20" t="s">
        <v>5</v>
      </c>
      <c r="M26" s="20" t="s">
        <v>4</v>
      </c>
      <c r="N26" s="85" t="s">
        <v>3</v>
      </c>
    </row>
    <row r="27" spans="1:14" s="7" customFormat="1" ht="15.6" customHeight="1" x14ac:dyDescent="0.3">
      <c r="A27" s="15">
        <v>1</v>
      </c>
      <c r="B27" s="14" t="s">
        <v>1</v>
      </c>
      <c r="C27" s="13">
        <f>$C$2</f>
        <v>44585</v>
      </c>
      <c r="D27" s="17">
        <v>43165</v>
      </c>
      <c r="E27" s="17">
        <f>E8</f>
        <v>45175</v>
      </c>
      <c r="F27" s="10">
        <f>F8</f>
        <v>101.3260377580639</v>
      </c>
      <c r="G27" s="39">
        <f>G8</f>
        <v>4.0000000000000001E-3</v>
      </c>
      <c r="H27" s="41" t="s">
        <v>27</v>
      </c>
      <c r="I27" s="10">
        <f>I8</f>
        <v>101.00484566431594</v>
      </c>
      <c r="J27" s="35">
        <f>ROUND(N27/K27,4)</f>
        <v>-2.5000000000000001E-3</v>
      </c>
      <c r="K27" s="36">
        <v>94485103.906299993</v>
      </c>
      <c r="L27" s="34">
        <v>22000</v>
      </c>
      <c r="M27" s="34">
        <v>3333</v>
      </c>
      <c r="N27" s="34">
        <f>L27*M27*(I27-F27)%</f>
        <v>-235517.31466163468</v>
      </c>
    </row>
    <row r="28" spans="1:14" s="7" customFormat="1" ht="15.75" hidden="1" customHeight="1" x14ac:dyDescent="0.3">
      <c r="A28" s="15">
        <v>1</v>
      </c>
      <c r="B28" s="14" t="s">
        <v>34</v>
      </c>
      <c r="C28" s="13">
        <f>$C$2</f>
        <v>44585</v>
      </c>
      <c r="D28" s="17">
        <v>43907</v>
      </c>
      <c r="E28" s="17">
        <v>47559</v>
      </c>
      <c r="F28" s="10">
        <f>F11</f>
        <v>113.14570000000001</v>
      </c>
      <c r="G28" s="39">
        <f>G11</f>
        <v>1.4999999999999999E-2</v>
      </c>
      <c r="H28" s="41" t="str">
        <f>H11</f>
        <v>Markup</v>
      </c>
      <c r="I28" s="10">
        <f>+I11</f>
        <v>104.6541</v>
      </c>
      <c r="J28" s="35">
        <f>ROUND(N28/K28,4)</f>
        <v>-2.8400000000000002E-2</v>
      </c>
      <c r="K28" s="36">
        <v>89690913.921399996</v>
      </c>
      <c r="L28" s="34">
        <v>30</v>
      </c>
      <c r="M28" s="34">
        <f>M11</f>
        <v>1000000</v>
      </c>
      <c r="N28" s="34">
        <f>L28*M28*(I28-F28)%</f>
        <v>-2547480.0000000014</v>
      </c>
    </row>
    <row r="29" spans="1:14" s="7" customFormat="1" ht="15.6" hidden="1" customHeight="1" x14ac:dyDescent="0.3">
      <c r="A29" s="15">
        <v>2</v>
      </c>
      <c r="B29" s="14" t="s">
        <v>1</v>
      </c>
      <c r="C29" s="13">
        <f>$C$2</f>
        <v>44585</v>
      </c>
      <c r="D29" s="17">
        <v>43165</v>
      </c>
      <c r="E29" s="17">
        <v>44991</v>
      </c>
      <c r="F29" s="10">
        <f>+F8</f>
        <v>101.3260377580639</v>
      </c>
      <c r="G29" s="39">
        <f>+G8</f>
        <v>4.0000000000000001E-3</v>
      </c>
      <c r="H29" s="41" t="s">
        <v>27</v>
      </c>
      <c r="I29" s="10">
        <f>+I8</f>
        <v>101.00484566431594</v>
      </c>
      <c r="J29" s="35">
        <f>ROUND(N29/K29,4)</f>
        <v>-2.5999999999999999E-3</v>
      </c>
      <c r="K29" s="54">
        <f>+K28</f>
        <v>89690913.921399996</v>
      </c>
      <c r="L29" s="34">
        <v>22000</v>
      </c>
      <c r="M29" s="34">
        <v>3333</v>
      </c>
      <c r="N29" s="34">
        <f>L29*M29*(I29-F29)%</f>
        <v>-235517.31466163468</v>
      </c>
    </row>
    <row r="30" spans="1:14" s="7" customFormat="1" hidden="1" x14ac:dyDescent="0.3">
      <c r="A30" s="15">
        <v>3</v>
      </c>
      <c r="B30" s="14" t="s">
        <v>25</v>
      </c>
      <c r="C30" s="13">
        <f>$C$2</f>
        <v>44585</v>
      </c>
      <c r="D30" s="17">
        <f>D34</f>
        <v>43054</v>
      </c>
      <c r="E30" s="17">
        <f>E34</f>
        <v>44515</v>
      </c>
      <c r="F30" s="10">
        <f>F34</f>
        <v>98.741938795994429</v>
      </c>
      <c r="G30" s="40">
        <f>G34</f>
        <v>-0.01</v>
      </c>
      <c r="H30" s="10" t="str">
        <f>H34</f>
        <v>Markdown</v>
      </c>
      <c r="I30" s="10">
        <f>I34</f>
        <v>99.068021797297007</v>
      </c>
      <c r="J30" s="35">
        <f>ROUND(N30/K30,4)</f>
        <v>2.0000000000000001E-4</v>
      </c>
      <c r="K30" s="36">
        <v>202600078.71950001</v>
      </c>
      <c r="L30" s="34">
        <v>500</v>
      </c>
      <c r="M30" s="34">
        <f>M34</f>
        <v>29053</v>
      </c>
      <c r="N30" s="34">
        <f>L30*M30*(I30-F30)%</f>
        <v>47368.447184219018</v>
      </c>
    </row>
    <row r="31" spans="1:14" s="7" customFormat="1" ht="15.6" hidden="1" customHeight="1" x14ac:dyDescent="0.3">
      <c r="A31" s="15">
        <v>2</v>
      </c>
      <c r="B31" s="14" t="s">
        <v>22</v>
      </c>
      <c r="C31" s="13">
        <f>$C$2</f>
        <v>44585</v>
      </c>
      <c r="D31" s="17">
        <v>42768</v>
      </c>
      <c r="E31" s="17">
        <v>44959</v>
      </c>
      <c r="F31" s="35">
        <f>F10</f>
        <v>92</v>
      </c>
      <c r="G31" s="39">
        <f>G10</f>
        <v>1.4999999999999999E-2</v>
      </c>
      <c r="H31" s="41" t="str">
        <f>H10</f>
        <v>Markup</v>
      </c>
      <c r="I31" s="35">
        <f>I10</f>
        <v>90.560196634334673</v>
      </c>
      <c r="J31" s="35">
        <f>ROUND(N31/K31,4)</f>
        <v>-1.9E-3</v>
      </c>
      <c r="K31" s="36">
        <v>150335884.76519999</v>
      </c>
      <c r="L31" s="34">
        <v>480</v>
      </c>
      <c r="M31" s="34">
        <f>M10</f>
        <v>41667</v>
      </c>
      <c r="N31" s="34">
        <f>L31*M31*(I31-F31)%</f>
        <v>-287962.97681845044</v>
      </c>
    </row>
    <row r="32" spans="1:14" s="7" customFormat="1" ht="15.6" hidden="1" customHeight="1" x14ac:dyDescent="0.3">
      <c r="A32" s="15">
        <v>2</v>
      </c>
      <c r="B32" s="14" t="s">
        <v>37</v>
      </c>
      <c r="C32" s="13">
        <f>$C$2</f>
        <v>44585</v>
      </c>
      <c r="D32" s="17">
        <v>43213</v>
      </c>
      <c r="E32" s="17">
        <v>46866</v>
      </c>
      <c r="F32" s="10">
        <v>107.45557917180597</v>
      </c>
      <c r="G32" s="39">
        <v>1.4999999999999999E-2</v>
      </c>
      <c r="H32" s="10" t="s">
        <v>27</v>
      </c>
      <c r="I32" s="10">
        <v>100.31462929192216</v>
      </c>
      <c r="J32" s="35">
        <f>ROUND(N32/K32,4)</f>
        <v>-7.1999999999999995E-2</v>
      </c>
      <c r="K32" s="36">
        <v>171393849.84</v>
      </c>
      <c r="L32" s="34">
        <v>1730</v>
      </c>
      <c r="M32" s="34">
        <v>99880</v>
      </c>
      <c r="N32" s="34">
        <f>L32*M32*(I32-F32)%</f>
        <v>-12339018.680248344</v>
      </c>
    </row>
    <row r="33" spans="1:14" s="7" customFormat="1" ht="15.75" hidden="1" customHeight="1" x14ac:dyDescent="0.3">
      <c r="A33" s="33"/>
      <c r="B33" s="32"/>
      <c r="C33" s="31"/>
      <c r="D33" s="30"/>
      <c r="E33" s="30"/>
      <c r="F33" s="27"/>
      <c r="G33" s="60"/>
      <c r="H33" s="52"/>
      <c r="I33" s="27"/>
      <c r="J33" s="47"/>
      <c r="K33" s="46"/>
      <c r="L33" s="25"/>
      <c r="M33" s="25"/>
      <c r="N33" s="25"/>
    </row>
    <row r="34" spans="1:14" s="7" customFormat="1" hidden="1" x14ac:dyDescent="0.3">
      <c r="A34" s="15">
        <v>1</v>
      </c>
      <c r="B34" s="14" t="s">
        <v>25</v>
      </c>
      <c r="C34" s="13">
        <f>$C$2</f>
        <v>44585</v>
      </c>
      <c r="D34" s="17">
        <v>43054</v>
      </c>
      <c r="E34" s="17">
        <v>44515</v>
      </c>
      <c r="F34" s="10">
        <v>98.741938795994429</v>
      </c>
      <c r="G34" s="58">
        <v>-0.01</v>
      </c>
      <c r="H34" s="56" t="s">
        <v>33</v>
      </c>
      <c r="I34" s="10">
        <v>99.068021797297007</v>
      </c>
      <c r="J34" s="35">
        <f>ROUND(N34/K34,4)</f>
        <v>4.4000000000000003E-3</v>
      </c>
      <c r="K34" s="36">
        <v>74941759.254899994</v>
      </c>
      <c r="L34" s="34">
        <v>3450</v>
      </c>
      <c r="M34" s="34">
        <v>29053</v>
      </c>
      <c r="N34" s="34">
        <f>L34*M34*(I34-F34)%</f>
        <v>326842.28557111119</v>
      </c>
    </row>
    <row r="35" spans="1:14" s="7" customFormat="1" ht="15.6" hidden="1" customHeight="1" x14ac:dyDescent="0.3">
      <c r="A35" s="15">
        <v>2</v>
      </c>
      <c r="B35" s="14" t="s">
        <v>22</v>
      </c>
      <c r="C35" s="13">
        <f>$C$2</f>
        <v>44585</v>
      </c>
      <c r="D35" s="17">
        <v>42768</v>
      </c>
      <c r="E35" s="17">
        <v>44959</v>
      </c>
      <c r="F35" s="35">
        <f>F10</f>
        <v>92</v>
      </c>
      <c r="G35" s="57">
        <f>G10</f>
        <v>1.4999999999999999E-2</v>
      </c>
      <c r="H35" s="56" t="str">
        <f>H10</f>
        <v>Markup</v>
      </c>
      <c r="I35" s="35">
        <f>I10</f>
        <v>90.560196634334673</v>
      </c>
      <c r="J35" s="35">
        <f>ROUND(N35/K35,4)</f>
        <v>-8.2000000000000007E-3</v>
      </c>
      <c r="K35" s="36">
        <v>72838297.251000002</v>
      </c>
      <c r="L35" s="34">
        <v>1000</v>
      </c>
      <c r="M35" s="34">
        <f>M10</f>
        <v>41667</v>
      </c>
      <c r="N35" s="82">
        <f>L35*M35*(I35-F35)%</f>
        <v>-599922.86837177176</v>
      </c>
    </row>
    <row r="36" spans="1:14" s="7" customFormat="1" ht="15.6" hidden="1" customHeight="1" x14ac:dyDescent="0.3">
      <c r="A36" s="15">
        <v>2</v>
      </c>
      <c r="B36" s="14" t="s">
        <v>18</v>
      </c>
      <c r="C36" s="13">
        <f>C35</f>
        <v>44585</v>
      </c>
      <c r="D36" s="17">
        <v>43839</v>
      </c>
      <c r="E36" s="17">
        <v>47492</v>
      </c>
      <c r="F36" s="35">
        <v>99.595304073382522</v>
      </c>
      <c r="G36" s="11">
        <v>-1.5E-3</v>
      </c>
      <c r="H36" s="41" t="s">
        <v>33</v>
      </c>
      <c r="I36" s="35">
        <v>100.59486125493441</v>
      </c>
      <c r="J36" s="35">
        <f>ROUND(N36/K36,4)</f>
        <v>5.2900000000000003E-2</v>
      </c>
      <c r="K36" s="36">
        <v>67035065.775899999</v>
      </c>
      <c r="L36" s="34">
        <v>355</v>
      </c>
      <c r="M36" s="34">
        <v>1000000</v>
      </c>
      <c r="N36" s="82">
        <f>L36*M36*(I36-F36)%</f>
        <v>3548427.9945092197</v>
      </c>
    </row>
    <row r="37" spans="1:14" s="7" customFormat="1" x14ac:dyDescent="0.3">
      <c r="A37" s="33"/>
      <c r="B37" s="32"/>
      <c r="C37" s="31"/>
      <c r="D37" s="30"/>
      <c r="E37" s="30"/>
      <c r="F37" s="27"/>
      <c r="G37" s="53"/>
      <c r="H37" s="52"/>
      <c r="I37" s="27"/>
      <c r="J37" s="47"/>
      <c r="K37" s="25"/>
      <c r="L37" s="25"/>
      <c r="M37" s="25"/>
      <c r="N37" s="25"/>
    </row>
    <row r="38" spans="1:14" x14ac:dyDescent="0.3">
      <c r="A38" s="23" t="s">
        <v>35</v>
      </c>
    </row>
    <row r="39" spans="1:14" ht="46.8" x14ac:dyDescent="0.3">
      <c r="A39" s="49" t="s">
        <v>16</v>
      </c>
      <c r="B39" s="49" t="s">
        <v>15</v>
      </c>
      <c r="C39" s="49" t="s">
        <v>14</v>
      </c>
      <c r="D39" s="49" t="s">
        <v>13</v>
      </c>
      <c r="E39" s="49" t="s">
        <v>12</v>
      </c>
      <c r="F39" s="49" t="s">
        <v>11</v>
      </c>
      <c r="G39" s="51" t="s">
        <v>10</v>
      </c>
      <c r="H39" s="49" t="s">
        <v>9</v>
      </c>
      <c r="I39" s="49" t="s">
        <v>8</v>
      </c>
      <c r="J39" s="49" t="s">
        <v>7</v>
      </c>
      <c r="K39" s="50" t="s">
        <v>6</v>
      </c>
      <c r="L39" s="50" t="s">
        <v>5</v>
      </c>
      <c r="M39" s="50" t="s">
        <v>4</v>
      </c>
      <c r="N39" s="86" t="s">
        <v>3</v>
      </c>
    </row>
    <row r="40" spans="1:14" s="7" customFormat="1" ht="15.6" hidden="1" customHeight="1" x14ac:dyDescent="0.3">
      <c r="A40" s="15">
        <v>1</v>
      </c>
      <c r="B40" s="14" t="s">
        <v>24</v>
      </c>
      <c r="C40" s="13">
        <f>$C$2</f>
        <v>44585</v>
      </c>
      <c r="D40" s="17">
        <v>42446</v>
      </c>
      <c r="E40" s="17">
        <v>46098</v>
      </c>
      <c r="F40" s="10">
        <f>F7</f>
        <v>90.346136978840605</v>
      </c>
      <c r="G40" s="40">
        <f>G7</f>
        <v>-1.5E-3</v>
      </c>
      <c r="H40" s="41" t="str">
        <f>H7</f>
        <v>Markdown</v>
      </c>
      <c r="I40" s="10">
        <f>I7</f>
        <v>90.893496104903164</v>
      </c>
      <c r="J40" s="35">
        <f>ROUND(N40/K40,4)</f>
        <v>1.06E-2</v>
      </c>
      <c r="K40" s="34">
        <v>12900609.9385</v>
      </c>
      <c r="L40" s="34">
        <v>5000</v>
      </c>
      <c r="M40" s="34">
        <f>M7</f>
        <v>4991</v>
      </c>
      <c r="N40" s="82">
        <f>L40*M40*(I40-F40)%</f>
        <v>136593.46990891176</v>
      </c>
    </row>
    <row r="41" spans="1:14" s="7" customFormat="1" ht="15.75" hidden="1" customHeight="1" x14ac:dyDescent="0.3">
      <c r="A41" s="15">
        <v>1</v>
      </c>
      <c r="B41" s="14" t="s">
        <v>34</v>
      </c>
      <c r="C41" s="13">
        <f>$C$2</f>
        <v>44585</v>
      </c>
      <c r="D41" s="17">
        <f>D11</f>
        <v>43907</v>
      </c>
      <c r="E41" s="17">
        <f>E11</f>
        <v>47559</v>
      </c>
      <c r="F41" s="10">
        <f>F11</f>
        <v>113.14570000000001</v>
      </c>
      <c r="G41" s="18">
        <f>G11</f>
        <v>1.4999999999999999E-2</v>
      </c>
      <c r="H41" s="17" t="str">
        <f>H11</f>
        <v>Markup</v>
      </c>
      <c r="I41" s="10">
        <f>I11</f>
        <v>104.6541</v>
      </c>
      <c r="J41" s="35">
        <f>ROUND(N41/K41,4)</f>
        <v>-6.3500000000000001E-2</v>
      </c>
      <c r="K41" s="34">
        <v>26746368.721900001</v>
      </c>
      <c r="L41" s="34">
        <v>20</v>
      </c>
      <c r="M41" s="34">
        <f>M11</f>
        <v>1000000</v>
      </c>
      <c r="N41" s="82">
        <f>L41*M41*(I41-F41)%</f>
        <v>-1698320.0000000009</v>
      </c>
    </row>
    <row r="42" spans="1:14" s="7" customFormat="1" x14ac:dyDescent="0.3">
      <c r="A42" s="15">
        <v>1</v>
      </c>
      <c r="B42" s="14" t="s">
        <v>28</v>
      </c>
      <c r="C42" s="13">
        <f>$C$2</f>
        <v>44585</v>
      </c>
      <c r="D42" s="17">
        <v>42934</v>
      </c>
      <c r="E42" s="17">
        <f>E9</f>
        <v>45125</v>
      </c>
      <c r="F42" s="10">
        <f>F9</f>
        <v>101.75911712818913</v>
      </c>
      <c r="G42" s="39">
        <f>G9</f>
        <v>8.0000000000000002E-3</v>
      </c>
      <c r="H42" s="41" t="str">
        <f>H9</f>
        <v>Markup</v>
      </c>
      <c r="I42" s="10">
        <f>I9</f>
        <v>101.00661493778549</v>
      </c>
      <c r="J42" s="35">
        <f>ROUND(N42/K42,4)</f>
        <v>-1.1299999999999999E-2</v>
      </c>
      <c r="K42" s="54">
        <v>19836628.071199998</v>
      </c>
      <c r="L42" s="36">
        <v>17000</v>
      </c>
      <c r="M42" s="36">
        <f>M9</f>
        <v>1750</v>
      </c>
      <c r="N42" s="34">
        <f>L42*M42*(I42-F42)%</f>
        <v>-223869.40164508481</v>
      </c>
    </row>
    <row r="43" spans="1:14" s="7" customFormat="1" hidden="1" x14ac:dyDescent="0.3">
      <c r="A43" s="15">
        <v>2</v>
      </c>
      <c r="B43" s="14" t="s">
        <v>2</v>
      </c>
      <c r="C43" s="13">
        <f>$C$2</f>
        <v>44585</v>
      </c>
      <c r="D43" s="17">
        <v>42727</v>
      </c>
      <c r="E43" s="17">
        <v>46379</v>
      </c>
      <c r="F43" s="10">
        <v>100</v>
      </c>
      <c r="G43" s="39">
        <v>7.4999999999999997E-3</v>
      </c>
      <c r="H43" s="41" t="s">
        <v>27</v>
      </c>
      <c r="I43" s="10">
        <v>96.942099999999996</v>
      </c>
      <c r="J43" s="35">
        <f>ROUND(N43/K43,4)</f>
        <v>-0.1394</v>
      </c>
      <c r="K43" s="54">
        <v>12047074.527100001</v>
      </c>
      <c r="L43" s="36">
        <v>550</v>
      </c>
      <c r="M43" s="36">
        <f>M13</f>
        <v>99840</v>
      </c>
      <c r="N43" s="34">
        <f>L43*M43*(I43-F43)%</f>
        <v>-1679154.048000002</v>
      </c>
    </row>
    <row r="44" spans="1:14" s="7" customFormat="1" ht="15.6" hidden="1" customHeight="1" x14ac:dyDescent="0.3">
      <c r="A44" s="15">
        <v>2</v>
      </c>
      <c r="B44" s="14" t="s">
        <v>19</v>
      </c>
      <c r="C44" s="13">
        <f>$C$2</f>
        <v>44585</v>
      </c>
      <c r="D44" s="17">
        <v>42419</v>
      </c>
      <c r="E44" s="17">
        <v>46072</v>
      </c>
      <c r="F44" s="10">
        <f>F14</f>
        <v>96.321689848909429</v>
      </c>
      <c r="G44" s="40">
        <f>G14</f>
        <v>-1.5E-3</v>
      </c>
      <c r="H44" s="41" t="s">
        <v>33</v>
      </c>
      <c r="I44" s="10">
        <f>I14</f>
        <v>96.911010470544085</v>
      </c>
      <c r="J44" s="35">
        <f>ROUND(N44/K44,4)</f>
        <v>2.2800000000000001E-2</v>
      </c>
      <c r="K44" s="34">
        <v>12900609.9385</v>
      </c>
      <c r="L44" s="34">
        <v>500</v>
      </c>
      <c r="M44" s="34">
        <f>M14</f>
        <v>99820</v>
      </c>
      <c r="N44" s="82">
        <f>L44*M44*(I44-F44)%</f>
        <v>294129.92225785658</v>
      </c>
    </row>
    <row r="45" spans="1:14" s="7" customFormat="1" ht="15.6" hidden="1" customHeight="1" x14ac:dyDescent="0.3">
      <c r="A45" s="15">
        <v>2</v>
      </c>
      <c r="B45" s="14" t="s">
        <v>32</v>
      </c>
      <c r="C45" s="13">
        <f>$C$2</f>
        <v>44585</v>
      </c>
      <c r="D45" s="17">
        <f>D15</f>
        <v>44256</v>
      </c>
      <c r="E45" s="17">
        <f>E15</f>
        <v>47908</v>
      </c>
      <c r="F45" s="10">
        <f>F15</f>
        <v>104.4074</v>
      </c>
      <c r="G45" s="18">
        <f>G15</f>
        <v>6.4999999999999997E-3</v>
      </c>
      <c r="H45" s="41" t="str">
        <f>H15</f>
        <v>Markup</v>
      </c>
      <c r="I45" s="10">
        <f>I15</f>
        <v>100.36065387766988</v>
      </c>
      <c r="J45" s="35">
        <f>ROUND(N45/K45,4)</f>
        <v>-7.8799999999999995E-2</v>
      </c>
      <c r="K45" s="36">
        <v>20529788.141600002</v>
      </c>
      <c r="L45" s="34">
        <v>400</v>
      </c>
      <c r="M45" s="34">
        <f>M15</f>
        <v>99980</v>
      </c>
      <c r="N45" s="34">
        <f>L45*M45*(I45-F45)%</f>
        <v>-1618374.7092422615</v>
      </c>
    </row>
    <row r="47" spans="1:14" x14ac:dyDescent="0.3">
      <c r="A47" s="23" t="s">
        <v>31</v>
      </c>
    </row>
    <row r="48" spans="1:14" ht="46.8" x14ac:dyDescent="0.3">
      <c r="A48" s="49" t="s">
        <v>16</v>
      </c>
      <c r="B48" s="49" t="s">
        <v>15</v>
      </c>
      <c r="C48" s="49" t="s">
        <v>14</v>
      </c>
      <c r="D48" s="49" t="s">
        <v>13</v>
      </c>
      <c r="E48" s="49" t="s">
        <v>12</v>
      </c>
      <c r="F48" s="49" t="s">
        <v>11</v>
      </c>
      <c r="G48" s="51" t="s">
        <v>10</v>
      </c>
      <c r="H48" s="49" t="s">
        <v>9</v>
      </c>
      <c r="I48" s="49" t="s">
        <v>8</v>
      </c>
      <c r="J48" s="49" t="s">
        <v>7</v>
      </c>
      <c r="K48" s="50" t="s">
        <v>6</v>
      </c>
      <c r="L48" s="50" t="s">
        <v>5</v>
      </c>
      <c r="M48" s="50" t="s">
        <v>4</v>
      </c>
      <c r="N48" s="85" t="s">
        <v>3</v>
      </c>
    </row>
    <row r="49" spans="1:14" ht="15.6" hidden="1" customHeight="1" x14ac:dyDescent="0.3">
      <c r="A49" s="15">
        <v>1</v>
      </c>
      <c r="B49" s="14" t="s">
        <v>21</v>
      </c>
      <c r="C49" s="13">
        <f>C40</f>
        <v>44585</v>
      </c>
      <c r="D49" s="13" t="e">
        <f>#REF!</f>
        <v>#REF!</v>
      </c>
      <c r="E49" s="13" t="e">
        <f>#REF!</f>
        <v>#REF!</v>
      </c>
      <c r="F49" s="38" t="e">
        <f>#REF!</f>
        <v>#REF!</v>
      </c>
      <c r="G49" s="40" t="e">
        <f>#REF!</f>
        <v>#REF!</v>
      </c>
      <c r="H49" s="39" t="e">
        <f>#REF!</f>
        <v>#REF!</v>
      </c>
      <c r="I49" s="38" t="e">
        <f>#REF!</f>
        <v>#REF!</v>
      </c>
      <c r="J49" s="35" t="e">
        <f>ROUND(N49/K49,4)</f>
        <v>#REF!</v>
      </c>
      <c r="K49" s="34">
        <v>1884883.0308000001</v>
      </c>
      <c r="L49" s="34">
        <v>3000</v>
      </c>
      <c r="M49" s="34" t="e">
        <f>#REF!</f>
        <v>#REF!</v>
      </c>
      <c r="N49" s="34" t="e">
        <f>L49*M49*(I49-F49)%</f>
        <v>#REF!</v>
      </c>
    </row>
    <row r="50" spans="1:14" s="7" customFormat="1" ht="15.6" hidden="1" customHeight="1" x14ac:dyDescent="0.3">
      <c r="A50" s="15">
        <v>1</v>
      </c>
      <c r="B50" s="14" t="s">
        <v>30</v>
      </c>
      <c r="C50" s="13">
        <f>$C$2</f>
        <v>44585</v>
      </c>
      <c r="D50" s="17">
        <v>41912</v>
      </c>
      <c r="E50" s="17">
        <v>45565</v>
      </c>
      <c r="F50" s="10">
        <f>F41</f>
        <v>113.14570000000001</v>
      </c>
      <c r="G50" s="11">
        <f>G41</f>
        <v>1.4999999999999999E-2</v>
      </c>
      <c r="H50" s="10" t="str">
        <f>H41</f>
        <v>Markup</v>
      </c>
      <c r="I50" s="10">
        <f>I41</f>
        <v>104.6541</v>
      </c>
      <c r="J50" s="35">
        <f>ROUND(N50/K50,4)</f>
        <v>-234.18539999999999</v>
      </c>
      <c r="K50" s="34">
        <v>1814095.6936999999</v>
      </c>
      <c r="L50" s="34">
        <v>5003</v>
      </c>
      <c r="M50" s="34">
        <f>M41</f>
        <v>1000000</v>
      </c>
      <c r="N50" s="34">
        <f>L50*M50*(I50-F50)%</f>
        <v>-424834748.00000024</v>
      </c>
    </row>
    <row r="51" spans="1:14" s="7" customFormat="1" ht="15.6" hidden="1" customHeight="1" x14ac:dyDescent="0.3">
      <c r="A51" s="15">
        <v>1</v>
      </c>
      <c r="B51" s="14" t="s">
        <v>29</v>
      </c>
      <c r="C51" s="13">
        <f>$C$2</f>
        <v>44585</v>
      </c>
      <c r="D51" s="17">
        <v>43069</v>
      </c>
      <c r="E51" s="17">
        <v>45260</v>
      </c>
      <c r="F51" s="10" t="e">
        <f>#REF!</f>
        <v>#REF!</v>
      </c>
      <c r="G51" s="39" t="e">
        <f>#REF!</f>
        <v>#REF!</v>
      </c>
      <c r="H51" s="45" t="e">
        <f>#REF!</f>
        <v>#REF!</v>
      </c>
      <c r="I51" s="10" t="e">
        <f>#REF!</f>
        <v>#REF!</v>
      </c>
      <c r="J51" s="35" t="e">
        <f>ROUND(N51/K51,4)</f>
        <v>#REF!</v>
      </c>
      <c r="K51" s="54">
        <v>1557835.1194</v>
      </c>
      <c r="L51" s="34">
        <v>130</v>
      </c>
      <c r="M51" s="34" t="e">
        <f>#REF!</f>
        <v>#REF!</v>
      </c>
      <c r="N51" s="34" t="e">
        <f>L51*M51*(I51-F51)%</f>
        <v>#REF!</v>
      </c>
    </row>
    <row r="52" spans="1:14" s="7" customFormat="1" ht="15.6" customHeight="1" x14ac:dyDescent="0.3">
      <c r="A52" s="15">
        <v>1</v>
      </c>
      <c r="B52" s="14" t="s">
        <v>28</v>
      </c>
      <c r="C52" s="13">
        <f>$C$2</f>
        <v>44585</v>
      </c>
      <c r="D52" s="17">
        <v>42934</v>
      </c>
      <c r="E52" s="17">
        <f>E42</f>
        <v>45125</v>
      </c>
      <c r="F52" s="10">
        <f>F9</f>
        <v>101.75911712818913</v>
      </c>
      <c r="G52" s="39">
        <f>G9</f>
        <v>8.0000000000000002E-3</v>
      </c>
      <c r="H52" s="41" t="str">
        <f>H9</f>
        <v>Markup</v>
      </c>
      <c r="I52" s="10">
        <f>I9</f>
        <v>101.00661493778549</v>
      </c>
      <c r="J52" s="35">
        <f>ROUND(N52/K52,4)</f>
        <v>-4.2200000000000001E-2</v>
      </c>
      <c r="K52" s="54">
        <v>1561975.8772</v>
      </c>
      <c r="L52" s="36">
        <v>5000</v>
      </c>
      <c r="M52" s="36">
        <f>M42</f>
        <v>1750</v>
      </c>
      <c r="N52" s="34">
        <f>L52*M52*(I52-F52)%</f>
        <v>-65843.941660319062</v>
      </c>
    </row>
    <row r="53" spans="1:14" s="7" customFormat="1" ht="15.6" hidden="1" customHeight="1" x14ac:dyDescent="0.3">
      <c r="A53" s="15">
        <v>3</v>
      </c>
      <c r="B53" s="14" t="s">
        <v>2</v>
      </c>
      <c r="C53" s="13">
        <f>$C$2</f>
        <v>44585</v>
      </c>
      <c r="D53" s="17">
        <v>42727</v>
      </c>
      <c r="E53" s="17">
        <v>46379</v>
      </c>
      <c r="F53" s="10">
        <v>100</v>
      </c>
      <c r="G53" s="39">
        <v>7.4999999999999997E-3</v>
      </c>
      <c r="H53" s="41" t="s">
        <v>27</v>
      </c>
      <c r="I53" s="10">
        <v>96.942099999999996</v>
      </c>
      <c r="J53" s="35">
        <f>ROUND(N53/K53,4)</f>
        <v>-9.8500000000000004E-2</v>
      </c>
      <c r="K53" s="54">
        <v>1549274.1802999999</v>
      </c>
      <c r="L53" s="36">
        <v>50</v>
      </c>
      <c r="M53" s="36">
        <f>M43</f>
        <v>99840</v>
      </c>
      <c r="N53" s="34">
        <f>L53*M53*(I53-F53)%</f>
        <v>-152650.36800000019</v>
      </c>
    </row>
    <row r="54" spans="1:14" s="7" customFormat="1" hidden="1" x14ac:dyDescent="0.3">
      <c r="A54" s="15">
        <v>3</v>
      </c>
      <c r="B54" s="14" t="s">
        <v>20</v>
      </c>
      <c r="C54" s="13">
        <f>$C$2</f>
        <v>44585</v>
      </c>
      <c r="D54" s="17">
        <v>43055</v>
      </c>
      <c r="E54" s="17">
        <v>44881</v>
      </c>
      <c r="F54" s="10">
        <v>97.646500000000003</v>
      </c>
      <c r="G54" s="40">
        <f>G9</f>
        <v>8.0000000000000002E-3</v>
      </c>
      <c r="H54" s="40" t="str">
        <f>H9</f>
        <v>Markup</v>
      </c>
      <c r="I54" s="38">
        <f>I9</f>
        <v>101.00661493778549</v>
      </c>
      <c r="J54" s="35">
        <f>ROUND(N54/K54,4)</f>
        <v>2.3E-3</v>
      </c>
      <c r="K54" s="36">
        <f>K50</f>
        <v>1814095.6936999999</v>
      </c>
      <c r="L54" s="34">
        <v>72</v>
      </c>
      <c r="M54" s="34">
        <f>M9</f>
        <v>1750</v>
      </c>
      <c r="N54" s="82">
        <f>L54*M54*(I54-F54)%</f>
        <v>4233.7448216097082</v>
      </c>
    </row>
    <row r="55" spans="1:14" s="7" customFormat="1" hidden="1" x14ac:dyDescent="0.3">
      <c r="A55" s="15">
        <v>2</v>
      </c>
      <c r="B55" s="14" t="s">
        <v>19</v>
      </c>
      <c r="C55" s="13">
        <f>$C$2</f>
        <v>44585</v>
      </c>
      <c r="D55" s="17">
        <v>42419</v>
      </c>
      <c r="E55" s="17">
        <v>46072</v>
      </c>
      <c r="F55" s="10">
        <f>F44</f>
        <v>96.321689848909429</v>
      </c>
      <c r="G55" s="40">
        <f>G44</f>
        <v>-1.5E-3</v>
      </c>
      <c r="H55" s="41" t="str">
        <f>H44</f>
        <v>Markdown</v>
      </c>
      <c r="I55" s="10">
        <f>I44</f>
        <v>96.911010470544085</v>
      </c>
      <c r="J55" s="35">
        <f>ROUND(N55/K55,4)</f>
        <v>4.8599999999999997E-2</v>
      </c>
      <c r="K55" s="34">
        <v>1814095.6936999999</v>
      </c>
      <c r="L55" s="34">
        <v>150</v>
      </c>
      <c r="M55" s="34">
        <f>M44</f>
        <v>99820</v>
      </c>
      <c r="N55" s="82">
        <f>L55*M55*(I55-F55)%</f>
        <v>88238.976677356986</v>
      </c>
    </row>
    <row r="56" spans="1:14" s="7" customFormat="1" ht="15.6" hidden="1" customHeight="1" x14ac:dyDescent="0.3">
      <c r="A56" s="15">
        <v>3</v>
      </c>
      <c r="B56" s="14" t="s">
        <v>18</v>
      </c>
      <c r="C56" s="13">
        <f>C55</f>
        <v>44585</v>
      </c>
      <c r="D56" s="17">
        <f>D36</f>
        <v>43839</v>
      </c>
      <c r="E56" s="17">
        <f>E36</f>
        <v>47492</v>
      </c>
      <c r="F56" s="10">
        <f>F36</f>
        <v>99.595304073382522</v>
      </c>
      <c r="G56" s="18">
        <f>G36</f>
        <v>-1.5E-3</v>
      </c>
      <c r="H56" s="10" t="str">
        <f>H36</f>
        <v>Markdown</v>
      </c>
      <c r="I56" s="35">
        <f>I36</f>
        <v>100.59486125493441</v>
      </c>
      <c r="J56" s="35">
        <f>ROUND(N56/K56,4)</f>
        <v>0.1928</v>
      </c>
      <c r="K56" s="36">
        <v>1814095.6936999999</v>
      </c>
      <c r="L56" s="34">
        <v>35</v>
      </c>
      <c r="M56" s="34">
        <f>M36</f>
        <v>1000000</v>
      </c>
      <c r="N56" s="82">
        <f>L56*M56*(I56-F56)%</f>
        <v>349845.01354316249</v>
      </c>
    </row>
    <row r="57" spans="1:14" s="7" customFormat="1" x14ac:dyDescent="0.3">
      <c r="A57" s="33"/>
      <c r="B57" s="32"/>
      <c r="C57" s="31"/>
      <c r="D57" s="30"/>
      <c r="E57" s="30"/>
      <c r="F57" s="27"/>
      <c r="G57" s="53"/>
      <c r="H57" s="52"/>
      <c r="I57" s="27"/>
      <c r="J57" s="47"/>
      <c r="K57" s="25"/>
      <c r="L57" s="25"/>
      <c r="M57" s="25"/>
      <c r="N57" s="25"/>
    </row>
    <row r="59" spans="1:14" hidden="1" x14ac:dyDescent="0.3">
      <c r="A59" s="23" t="s">
        <v>26</v>
      </c>
    </row>
    <row r="60" spans="1:14" ht="46.95" hidden="1" customHeight="1" x14ac:dyDescent="0.3">
      <c r="A60" s="49" t="s">
        <v>16</v>
      </c>
      <c r="B60" s="49" t="s">
        <v>15</v>
      </c>
      <c r="C60" s="49" t="s">
        <v>14</v>
      </c>
      <c r="D60" s="49" t="s">
        <v>13</v>
      </c>
      <c r="E60" s="49" t="s">
        <v>12</v>
      </c>
      <c r="F60" s="49" t="s">
        <v>11</v>
      </c>
      <c r="G60" s="51" t="s">
        <v>10</v>
      </c>
      <c r="H60" s="49" t="s">
        <v>9</v>
      </c>
      <c r="I60" s="49" t="s">
        <v>8</v>
      </c>
      <c r="J60" s="49" t="s">
        <v>7</v>
      </c>
      <c r="K60" s="50" t="s">
        <v>6</v>
      </c>
      <c r="L60" s="50" t="s">
        <v>5</v>
      </c>
      <c r="M60" s="50" t="s">
        <v>4</v>
      </c>
      <c r="N60" s="84" t="s">
        <v>3</v>
      </c>
    </row>
    <row r="61" spans="1:14" s="7" customFormat="1" hidden="1" x14ac:dyDescent="0.3">
      <c r="A61" s="15">
        <v>1</v>
      </c>
      <c r="B61" s="14" t="s">
        <v>25</v>
      </c>
      <c r="C61" s="13">
        <f>$C$2</f>
        <v>44585</v>
      </c>
      <c r="D61" s="17">
        <v>43054</v>
      </c>
      <c r="E61" s="17">
        <v>44515</v>
      </c>
      <c r="F61" s="10">
        <f>F34</f>
        <v>98.741938795994429</v>
      </c>
      <c r="G61" s="11">
        <f>G34</f>
        <v>-0.01</v>
      </c>
      <c r="H61" s="10" t="str">
        <f>H34</f>
        <v>Markdown</v>
      </c>
      <c r="I61" s="10">
        <f>I34</f>
        <v>99.068021797297007</v>
      </c>
      <c r="J61" s="35">
        <f>ROUND(N61/K61,4)</f>
        <v>3.3E-3</v>
      </c>
      <c r="K61" s="36">
        <v>1420291.5149999999</v>
      </c>
      <c r="L61" s="34">
        <v>50</v>
      </c>
      <c r="M61" s="34">
        <f>M34</f>
        <v>29053</v>
      </c>
      <c r="N61" s="34">
        <f>L61*M61*(I61-F61)%</f>
        <v>4736.8447184219012</v>
      </c>
    </row>
    <row r="62" spans="1:14" s="7" customFormat="1" hidden="1" x14ac:dyDescent="0.3">
      <c r="A62" s="15">
        <v>1</v>
      </c>
      <c r="B62" s="14" t="s">
        <v>22</v>
      </c>
      <c r="C62" s="13">
        <f>$C$2</f>
        <v>44585</v>
      </c>
      <c r="D62" s="17">
        <v>42768</v>
      </c>
      <c r="E62" s="17">
        <v>44959</v>
      </c>
      <c r="F62" s="35">
        <f>F35</f>
        <v>92</v>
      </c>
      <c r="G62" s="11">
        <f>G35</f>
        <v>1.4999999999999999E-2</v>
      </c>
      <c r="H62" s="10" t="str">
        <f>H35</f>
        <v>Markup</v>
      </c>
      <c r="I62" s="35">
        <f>I35</f>
        <v>90.560196634334673</v>
      </c>
      <c r="J62" s="35">
        <f>ROUND(N62/K62,4)</f>
        <v>-1.6299999999999999E-2</v>
      </c>
      <c r="K62" s="36">
        <v>1470701.8810000001</v>
      </c>
      <c r="L62" s="34">
        <v>40</v>
      </c>
      <c r="M62" s="34">
        <f>M35</f>
        <v>41667</v>
      </c>
      <c r="N62" s="82">
        <f>L62*M62*(I62-F62)%</f>
        <v>-23996.914734870872</v>
      </c>
    </row>
    <row r="63" spans="1:14" s="7" customFormat="1" ht="15.6" hidden="1" customHeight="1" x14ac:dyDescent="0.3">
      <c r="A63" s="15">
        <v>2</v>
      </c>
      <c r="B63" s="14" t="s">
        <v>18</v>
      </c>
      <c r="C63" s="13">
        <f>C62</f>
        <v>44585</v>
      </c>
      <c r="D63" s="17">
        <f>D36</f>
        <v>43839</v>
      </c>
      <c r="E63" s="17">
        <f>E36</f>
        <v>47492</v>
      </c>
      <c r="F63" s="35">
        <v>100.15263972144623</v>
      </c>
      <c r="G63" s="11">
        <f>G36</f>
        <v>-1.5E-3</v>
      </c>
      <c r="H63" s="10" t="str">
        <f>H36</f>
        <v>Markdown</v>
      </c>
      <c r="I63" s="35">
        <f>I36</f>
        <v>100.59486125493441</v>
      </c>
      <c r="J63" s="35">
        <f>ROUND(N63/K63,4)</f>
        <v>3.3700000000000001E-2</v>
      </c>
      <c r="K63" s="36">
        <v>1312435.9380999999</v>
      </c>
      <c r="L63" s="34">
        <v>10</v>
      </c>
      <c r="M63" s="34">
        <f>M36</f>
        <v>1000000</v>
      </c>
      <c r="N63" s="82">
        <f>L63*M63*(I63-F63)%</f>
        <v>44222.153348817985</v>
      </c>
    </row>
    <row r="64" spans="1:14" s="7" customFormat="1" x14ac:dyDescent="0.3">
      <c r="A64" s="33"/>
      <c r="B64" s="32"/>
      <c r="C64" s="31"/>
      <c r="D64" s="30"/>
      <c r="E64" s="30"/>
      <c r="F64" s="47"/>
      <c r="G64" s="48"/>
      <c r="H64" s="27"/>
      <c r="I64" s="47"/>
      <c r="J64" s="47"/>
      <c r="K64" s="46"/>
      <c r="L64" s="25"/>
      <c r="M64" s="25"/>
      <c r="N64" s="25"/>
    </row>
    <row r="65" spans="1:14" hidden="1" x14ac:dyDescent="0.3"/>
    <row r="66" spans="1:14" s="7" customFormat="1" ht="15.6" hidden="1" customHeight="1" x14ac:dyDescent="0.3">
      <c r="A66" s="41">
        <v>1</v>
      </c>
      <c r="B66" s="43" t="s">
        <v>24</v>
      </c>
      <c r="C66" s="13">
        <f>$C$2</f>
        <v>44585</v>
      </c>
      <c r="D66" s="42">
        <v>42446</v>
      </c>
      <c r="E66" s="42">
        <v>46098</v>
      </c>
      <c r="F66" s="38">
        <f>F7</f>
        <v>90.346136978840605</v>
      </c>
      <c r="G66" s="40">
        <f>G7</f>
        <v>-1.5E-3</v>
      </c>
      <c r="H66" s="45" t="str">
        <f>H7</f>
        <v>Markdown</v>
      </c>
      <c r="I66" s="38">
        <f>I7</f>
        <v>90.893496104903164</v>
      </c>
      <c r="J66" s="37">
        <f>ROUND(N66/K66,4)</f>
        <v>8.8999999999999999E-3</v>
      </c>
      <c r="K66" s="34">
        <v>46240802.100500003</v>
      </c>
      <c r="L66" s="34">
        <v>15028</v>
      </c>
      <c r="M66" s="34">
        <f>M7</f>
        <v>4991</v>
      </c>
      <c r="N66" s="34">
        <f>L66*M66*(I66-F66)%</f>
        <v>410545.33315822517</v>
      </c>
    </row>
    <row r="67" spans="1:14" s="7" customFormat="1" ht="15.6" hidden="1" customHeight="1" x14ac:dyDescent="0.3">
      <c r="A67" s="41">
        <v>2</v>
      </c>
      <c r="B67" s="43" t="s">
        <v>23</v>
      </c>
      <c r="C67" s="13">
        <f>$C$2</f>
        <v>44585</v>
      </c>
      <c r="D67" s="42">
        <v>43213</v>
      </c>
      <c r="E67" s="42">
        <v>46866</v>
      </c>
      <c r="F67" s="38" t="e">
        <f>#REF!</f>
        <v>#REF!</v>
      </c>
      <c r="G67" s="40" t="e">
        <f>#REF!</f>
        <v>#REF!</v>
      </c>
      <c r="H67" s="38" t="e">
        <f>#REF!</f>
        <v>#REF!</v>
      </c>
      <c r="I67" s="38" t="e">
        <f>#REF!</f>
        <v>#REF!</v>
      </c>
      <c r="J67" s="37" t="e">
        <f>ROUND(N67/K67,4)</f>
        <v>#REF!</v>
      </c>
      <c r="K67" s="34">
        <v>44396427.817599997</v>
      </c>
      <c r="L67" s="34">
        <v>80</v>
      </c>
      <c r="M67" s="34" t="e">
        <f>#REF!</f>
        <v>#REF!</v>
      </c>
      <c r="N67" s="82" t="e">
        <f>L67*M67*(I67-F67)%</f>
        <v>#REF!</v>
      </c>
    </row>
    <row r="68" spans="1:14" s="7" customFormat="1" ht="15.6" hidden="1" customHeight="1" x14ac:dyDescent="0.3">
      <c r="A68" s="41">
        <v>4</v>
      </c>
      <c r="B68" s="43" t="s">
        <v>22</v>
      </c>
      <c r="C68" s="13">
        <f>$C$2</f>
        <v>44585</v>
      </c>
      <c r="D68" s="42">
        <v>42768</v>
      </c>
      <c r="E68" s="42">
        <v>44959</v>
      </c>
      <c r="F68" s="37">
        <f>F35</f>
        <v>92</v>
      </c>
      <c r="G68" s="40">
        <f>G35</f>
        <v>1.4999999999999999E-2</v>
      </c>
      <c r="H68" s="38" t="str">
        <f>H10</f>
        <v>Markup</v>
      </c>
      <c r="I68" s="37">
        <f>I35</f>
        <v>90.560196634334673</v>
      </c>
      <c r="J68" s="37">
        <f>ROUND(N68/K68,4)</f>
        <v>-8.5000000000000006E-3</v>
      </c>
      <c r="K68" s="34">
        <v>34059131.466499999</v>
      </c>
      <c r="L68" s="34">
        <v>480</v>
      </c>
      <c r="M68" s="34">
        <f>M35</f>
        <v>41667</v>
      </c>
      <c r="N68" s="82">
        <f>L68*M68*(I68-F68)%</f>
        <v>-287962.97681845044</v>
      </c>
    </row>
    <row r="69" spans="1:14" s="7" customFormat="1" ht="15.6" hidden="1" customHeight="1" x14ac:dyDescent="0.3">
      <c r="A69" s="15">
        <v>6</v>
      </c>
      <c r="B69" s="14" t="s">
        <v>0</v>
      </c>
      <c r="C69" s="13">
        <f>$C$2</f>
        <v>44585</v>
      </c>
      <c r="D69" s="17">
        <v>43160</v>
      </c>
      <c r="E69" s="17">
        <v>44986</v>
      </c>
      <c r="F69" s="10">
        <f>F12</f>
        <v>99.986662182950553</v>
      </c>
      <c r="G69" s="11">
        <f>G12</f>
        <v>1E-3</v>
      </c>
      <c r="H69" s="10" t="str">
        <f>H12</f>
        <v>Markup</v>
      </c>
      <c r="I69" s="10">
        <f>I12</f>
        <v>99.783800535158235</v>
      </c>
      <c r="J69" s="35">
        <f>ROUND(N69/K69,4)</f>
        <v>-2.3E-3</v>
      </c>
      <c r="K69" s="36">
        <v>22019796.251699999</v>
      </c>
      <c r="L69" s="34">
        <v>250</v>
      </c>
      <c r="M69" s="34">
        <v>100000</v>
      </c>
      <c r="N69" s="82">
        <f>L69*M69*(I69-F69)%</f>
        <v>-50715.411948079498</v>
      </c>
    </row>
    <row r="70" spans="1:14" s="7" customFormat="1" ht="15.6" hidden="1" customHeight="1" x14ac:dyDescent="0.3">
      <c r="A70" s="15">
        <v>2</v>
      </c>
      <c r="B70" s="14" t="s">
        <v>19</v>
      </c>
      <c r="C70" s="13">
        <f>$C$2</f>
        <v>44585</v>
      </c>
      <c r="D70" s="17">
        <v>42419</v>
      </c>
      <c r="E70" s="17">
        <v>46072</v>
      </c>
      <c r="F70" s="10">
        <f>F55</f>
        <v>96.321689848909429</v>
      </c>
      <c r="G70" s="40">
        <f>G55</f>
        <v>-1.5E-3</v>
      </c>
      <c r="H70" s="41" t="str">
        <f>H55</f>
        <v>Markdown</v>
      </c>
      <c r="I70" s="10">
        <f>I55</f>
        <v>96.911010470544085</v>
      </c>
      <c r="J70" s="35">
        <f>ROUND(N70/K70,4)</f>
        <v>6.4000000000000003E-3</v>
      </c>
      <c r="K70" s="34">
        <v>46240802.100500003</v>
      </c>
      <c r="L70" s="34">
        <v>500</v>
      </c>
      <c r="M70" s="34">
        <f>M44</f>
        <v>99820</v>
      </c>
      <c r="N70" s="82">
        <f>L70*M70*(I70-F70)%</f>
        <v>294129.92225785658</v>
      </c>
    </row>
    <row r="71" spans="1:14" ht="15.6" hidden="1" customHeight="1" x14ac:dyDescent="0.3">
      <c r="A71" s="15">
        <v>2</v>
      </c>
      <c r="B71" s="14" t="s">
        <v>21</v>
      </c>
      <c r="C71" s="13" t="e">
        <f>#REF!</f>
        <v>#REF!</v>
      </c>
      <c r="D71" s="13" t="e">
        <f>#REF!</f>
        <v>#REF!</v>
      </c>
      <c r="E71" s="13" t="e">
        <f>#REF!</f>
        <v>#REF!</v>
      </c>
      <c r="F71" s="38" t="e">
        <f>#REF!</f>
        <v>#REF!</v>
      </c>
      <c r="G71" s="40" t="e">
        <f>#REF!</f>
        <v>#REF!</v>
      </c>
      <c r="H71" s="39" t="e">
        <f>#REF!</f>
        <v>#REF!</v>
      </c>
      <c r="I71" s="38" t="e">
        <f>#REF!</f>
        <v>#REF!</v>
      </c>
      <c r="J71" s="35" t="e">
        <f>ROUND(N71/K71,4)</f>
        <v>#REF!</v>
      </c>
      <c r="K71" s="36">
        <v>36518289.285400003</v>
      </c>
      <c r="L71" s="34">
        <v>2000</v>
      </c>
      <c r="M71" s="34" t="e">
        <f>#REF!</f>
        <v>#REF!</v>
      </c>
      <c r="N71" s="82" t="e">
        <f>L71*M71*(I71-F71)%</f>
        <v>#REF!</v>
      </c>
    </row>
    <row r="72" spans="1:14" s="7" customFormat="1" ht="15.6" hidden="1" customHeight="1" x14ac:dyDescent="0.3">
      <c r="A72" s="15">
        <v>3</v>
      </c>
      <c r="B72" s="14" t="s">
        <v>0</v>
      </c>
      <c r="C72" s="13">
        <f>$C$2</f>
        <v>44585</v>
      </c>
      <c r="D72" s="13">
        <f>D12</f>
        <v>43160</v>
      </c>
      <c r="E72" s="13">
        <f>E12</f>
        <v>44986</v>
      </c>
      <c r="F72" s="10">
        <f>F12</f>
        <v>99.986662182950553</v>
      </c>
      <c r="G72" s="11">
        <f>G12</f>
        <v>1E-3</v>
      </c>
      <c r="H72" s="10" t="str">
        <f>H12</f>
        <v>Markup</v>
      </c>
      <c r="I72" s="10">
        <f>I12</f>
        <v>99.783800535158235</v>
      </c>
      <c r="J72" s="10">
        <f>J12</f>
        <v>-5.4000000000000003E-3</v>
      </c>
      <c r="K72" s="36">
        <v>36518289.285400003</v>
      </c>
      <c r="L72" s="9">
        <v>1000</v>
      </c>
      <c r="M72" s="9">
        <f>M12</f>
        <v>100000</v>
      </c>
      <c r="N72" s="8">
        <f>N12</f>
        <v>-202861.64779231799</v>
      </c>
    </row>
    <row r="73" spans="1:14" s="7" customFormat="1" ht="15.6" hidden="1" customHeight="1" x14ac:dyDescent="0.3">
      <c r="A73" s="15">
        <v>3</v>
      </c>
      <c r="B73" s="14" t="s">
        <v>20</v>
      </c>
      <c r="C73" s="13">
        <f>$C$2</f>
        <v>44585</v>
      </c>
      <c r="D73" s="17">
        <v>43055</v>
      </c>
      <c r="E73" s="17">
        <v>44881</v>
      </c>
      <c r="F73" s="10">
        <f>F9</f>
        <v>101.75911712818913</v>
      </c>
      <c r="G73" s="18">
        <f>G9</f>
        <v>8.0000000000000002E-3</v>
      </c>
      <c r="H73" s="10" t="str">
        <f>H9</f>
        <v>Markup</v>
      </c>
      <c r="I73" s="10">
        <f>I9</f>
        <v>101.00661493778549</v>
      </c>
      <c r="J73" s="35">
        <f>ROUND(N73/K73,4)</f>
        <v>-5.0000000000000001E-4</v>
      </c>
      <c r="K73" s="34">
        <v>27471837.1897</v>
      </c>
      <c r="L73" s="34">
        <v>1000</v>
      </c>
      <c r="M73" s="34">
        <f>M9</f>
        <v>1750</v>
      </c>
      <c r="N73" s="82">
        <f>L73*M73*(I73-F73)%</f>
        <v>-13168.788332063812</v>
      </c>
    </row>
    <row r="74" spans="1:14" s="7" customFormat="1" ht="15.6" hidden="1" customHeight="1" x14ac:dyDescent="0.3">
      <c r="A74" s="15">
        <v>4</v>
      </c>
      <c r="B74" s="14" t="s">
        <v>19</v>
      </c>
      <c r="C74" s="13">
        <f>$C$2</f>
        <v>44585</v>
      </c>
      <c r="D74" s="17">
        <f>D55</f>
        <v>42419</v>
      </c>
      <c r="E74" s="17">
        <f>E55</f>
        <v>46072</v>
      </c>
      <c r="F74" s="10">
        <f>F55</f>
        <v>96.321689848909429</v>
      </c>
      <c r="G74" s="18">
        <f>G55</f>
        <v>-1.5E-3</v>
      </c>
      <c r="H74" s="17" t="str">
        <f>H55</f>
        <v>Markdown</v>
      </c>
      <c r="I74" s="37">
        <f>I55</f>
        <v>96.911010470544085</v>
      </c>
      <c r="J74" s="35">
        <f>ROUND(N74/K74,4)</f>
        <v>8.5000000000000006E-3</v>
      </c>
      <c r="K74" s="34">
        <v>34405774.509999998</v>
      </c>
      <c r="L74" s="34">
        <v>500</v>
      </c>
      <c r="M74" s="34">
        <f>M55</f>
        <v>99820</v>
      </c>
      <c r="N74" s="82">
        <f>L74*M74*(I74-F74)%</f>
        <v>294129.92225785658</v>
      </c>
    </row>
    <row r="75" spans="1:14" s="7" customFormat="1" ht="15.6" hidden="1" customHeight="1" x14ac:dyDescent="0.3">
      <c r="A75" s="15">
        <v>4</v>
      </c>
      <c r="B75" s="14" t="s">
        <v>18</v>
      </c>
      <c r="C75" s="13">
        <f>C74</f>
        <v>44585</v>
      </c>
      <c r="D75" s="17">
        <f>D63</f>
        <v>43839</v>
      </c>
      <c r="E75" s="17">
        <f>E63</f>
        <v>47492</v>
      </c>
      <c r="F75" s="35">
        <f>F63</f>
        <v>100.15263972144623</v>
      </c>
      <c r="G75" s="11">
        <f>G63</f>
        <v>-1.5E-3</v>
      </c>
      <c r="H75" s="10" t="e">
        <f>#REF!</f>
        <v>#REF!</v>
      </c>
      <c r="I75" s="35">
        <f>I63</f>
        <v>100.59486125493441</v>
      </c>
      <c r="J75" s="35">
        <f>ROUND(N75/K75,4)</f>
        <v>1.2800000000000001E-2</v>
      </c>
      <c r="K75" s="36">
        <v>34460129.815899998</v>
      </c>
      <c r="L75" s="34">
        <v>100</v>
      </c>
      <c r="M75" s="34">
        <f>M63</f>
        <v>1000000</v>
      </c>
      <c r="N75" s="82">
        <f>L75*M75*(I75-F75)%</f>
        <v>442221.53348817985</v>
      </c>
    </row>
    <row r="76" spans="1:14" s="7" customFormat="1" ht="15.6" hidden="1" customHeight="1" x14ac:dyDescent="0.3">
      <c r="A76" s="15">
        <v>6</v>
      </c>
      <c r="B76" s="14" t="s">
        <v>18</v>
      </c>
      <c r="C76" s="13">
        <f>C75</f>
        <v>44585</v>
      </c>
      <c r="D76" s="17">
        <f>D53</f>
        <v>42727</v>
      </c>
      <c r="E76" s="17">
        <f>E53</f>
        <v>46379</v>
      </c>
      <c r="F76" s="35">
        <f>F36</f>
        <v>99.595304073382522</v>
      </c>
      <c r="G76" s="11">
        <f>G63</f>
        <v>-1.5E-3</v>
      </c>
      <c r="H76" s="10" t="str">
        <f>H53</f>
        <v>Markup</v>
      </c>
      <c r="I76" s="35">
        <f>I36</f>
        <v>100.59486125493441</v>
      </c>
      <c r="J76" s="35">
        <f>ROUND(N76/K76,4)</f>
        <v>2.93E-2</v>
      </c>
      <c r="K76" s="34">
        <v>34059131.466499999</v>
      </c>
      <c r="L76" s="34">
        <v>100</v>
      </c>
      <c r="M76" s="34">
        <f>M56</f>
        <v>1000000</v>
      </c>
      <c r="N76" s="82">
        <f>L76*M76*(I76-F76)%</f>
        <v>999557.18155189289</v>
      </c>
    </row>
    <row r="77" spans="1:14" s="7" customFormat="1" hidden="1" x14ac:dyDescent="0.3">
      <c r="A77" s="33"/>
      <c r="B77" s="32"/>
      <c r="C77" s="31"/>
      <c r="D77" s="30"/>
      <c r="E77" s="30"/>
      <c r="F77" s="27"/>
      <c r="G77" s="29"/>
      <c r="H77" s="28"/>
      <c r="I77" s="27"/>
      <c r="J77" s="26"/>
      <c r="K77" s="25"/>
      <c r="L77" s="25"/>
      <c r="M77" s="25"/>
      <c r="N77" s="25"/>
    </row>
    <row r="78" spans="1:14" hidden="1" x14ac:dyDescent="0.3">
      <c r="A78" s="23" t="s">
        <v>17</v>
      </c>
    </row>
    <row r="79" spans="1:14" ht="46.8" hidden="1" x14ac:dyDescent="0.3">
      <c r="A79" s="21" t="s">
        <v>16</v>
      </c>
      <c r="B79" s="21" t="s">
        <v>15</v>
      </c>
      <c r="C79" s="21" t="s">
        <v>14</v>
      </c>
      <c r="D79" s="21" t="s">
        <v>13</v>
      </c>
      <c r="E79" s="21" t="s">
        <v>12</v>
      </c>
      <c r="F79" s="21" t="s">
        <v>11</v>
      </c>
      <c r="G79" s="22" t="s">
        <v>10</v>
      </c>
      <c r="H79" s="21" t="s">
        <v>9</v>
      </c>
      <c r="I79" s="21" t="s">
        <v>8</v>
      </c>
      <c r="J79" s="21" t="s">
        <v>7</v>
      </c>
      <c r="K79" s="20" t="s">
        <v>6</v>
      </c>
      <c r="L79" s="20" t="s">
        <v>5</v>
      </c>
      <c r="M79" s="20" t="s">
        <v>4</v>
      </c>
      <c r="N79" s="83" t="s">
        <v>3</v>
      </c>
    </row>
    <row r="80" spans="1:14" s="7" customFormat="1" hidden="1" x14ac:dyDescent="0.3">
      <c r="A80" s="15">
        <v>1</v>
      </c>
      <c r="B80" s="14" t="s">
        <v>2</v>
      </c>
      <c r="C80" s="13">
        <f>$C$2</f>
        <v>44585</v>
      </c>
      <c r="D80" s="17">
        <f>D13</f>
        <v>42727</v>
      </c>
      <c r="E80" s="17">
        <f>E13</f>
        <v>46379</v>
      </c>
      <c r="F80" s="10">
        <f>F13</f>
        <v>100</v>
      </c>
      <c r="G80" s="11">
        <f>G13</f>
        <v>7.4999999999999997E-3</v>
      </c>
      <c r="H80" s="17" t="str">
        <f>H13</f>
        <v>Markup</v>
      </c>
      <c r="I80" s="10">
        <f>I13</f>
        <v>96.942099999999996</v>
      </c>
      <c r="J80" s="10">
        <f>J8</f>
        <v>-4.8999999999999998E-3</v>
      </c>
      <c r="K80" s="9">
        <v>2099821.9742000001</v>
      </c>
      <c r="L80" s="9">
        <v>250</v>
      </c>
      <c r="M80" s="9">
        <f>M13</f>
        <v>99840</v>
      </c>
      <c r="N80" s="82">
        <f>L80*M80*(I80-F80)%</f>
        <v>-763251.8400000009</v>
      </c>
    </row>
    <row r="81" spans="1:14" s="7" customFormat="1" hidden="1" x14ac:dyDescent="0.3">
      <c r="A81" s="15">
        <v>1</v>
      </c>
      <c r="B81" s="14" t="s">
        <v>2</v>
      </c>
      <c r="C81" s="13">
        <f>$C$2</f>
        <v>44585</v>
      </c>
      <c r="D81" s="17">
        <f>D13</f>
        <v>42727</v>
      </c>
      <c r="E81" s="17">
        <f>E13</f>
        <v>46379</v>
      </c>
      <c r="F81" s="10">
        <f>F13</f>
        <v>100</v>
      </c>
      <c r="G81" s="11">
        <f>G13</f>
        <v>7.4999999999999997E-3</v>
      </c>
      <c r="H81" s="18" t="str">
        <f>H13</f>
        <v>Markup</v>
      </c>
      <c r="I81" s="10">
        <f>I13</f>
        <v>96.942099999999996</v>
      </c>
      <c r="J81" s="10">
        <f>J12</f>
        <v>-5.4000000000000003E-3</v>
      </c>
      <c r="K81" s="9">
        <v>2563299.9010999999</v>
      </c>
      <c r="L81" s="9">
        <v>250</v>
      </c>
      <c r="M81" s="9">
        <f>M53</f>
        <v>99840</v>
      </c>
      <c r="N81" s="82">
        <f>L81*M81*(I81-F81)%</f>
        <v>-763251.8400000009</v>
      </c>
    </row>
    <row r="82" spans="1:14" s="7" customFormat="1" hidden="1" x14ac:dyDescent="0.3">
      <c r="A82" s="15">
        <v>1</v>
      </c>
      <c r="B82" s="14" t="s">
        <v>1</v>
      </c>
      <c r="C82" s="13">
        <f>$C$2</f>
        <v>44585</v>
      </c>
      <c r="D82" s="17" t="e">
        <f>#REF!</f>
        <v>#REF!</v>
      </c>
      <c r="E82" s="17" t="e">
        <f>#REF!</f>
        <v>#REF!</v>
      </c>
      <c r="F82" s="10" t="e">
        <f>#REF!</f>
        <v>#REF!</v>
      </c>
      <c r="G82" s="11" t="e">
        <f>#REF!</f>
        <v>#REF!</v>
      </c>
      <c r="H82" s="17" t="e">
        <f>#REF!</f>
        <v>#REF!</v>
      </c>
      <c r="I82" s="10" t="e">
        <f>#REF!</f>
        <v>#REF!</v>
      </c>
      <c r="J82" s="10">
        <f>J13</f>
        <v>-0.1009</v>
      </c>
      <c r="K82" s="9">
        <v>1753406.4038</v>
      </c>
      <c r="L82" s="9">
        <v>4000</v>
      </c>
      <c r="M82" s="9" t="e">
        <f>#REF!</f>
        <v>#REF!</v>
      </c>
      <c r="N82" s="82" t="e">
        <f>L82*M82*(I82-F82)%</f>
        <v>#REF!</v>
      </c>
    </row>
    <row r="83" spans="1:14" s="7" customFormat="1" ht="15.6" hidden="1" customHeight="1" x14ac:dyDescent="0.3">
      <c r="A83" s="15">
        <v>2</v>
      </c>
      <c r="B83" s="14" t="s">
        <v>0</v>
      </c>
      <c r="C83" s="13">
        <f>$C$2</f>
        <v>44585</v>
      </c>
      <c r="D83" s="13">
        <f>D72</f>
        <v>43160</v>
      </c>
      <c r="E83" s="13">
        <f>E72</f>
        <v>44986</v>
      </c>
      <c r="F83" s="12">
        <f>F72</f>
        <v>99.986662182950553</v>
      </c>
      <c r="G83" s="11">
        <f>G72</f>
        <v>1E-3</v>
      </c>
      <c r="H83" s="10" t="e">
        <f>#REF!</f>
        <v>#REF!</v>
      </c>
      <c r="I83" s="10">
        <f>I72</f>
        <v>99.783800535158235</v>
      </c>
      <c r="J83" s="10" t="e">
        <f>#REF!</f>
        <v>#REF!</v>
      </c>
      <c r="K83" s="9">
        <v>2563265.4972999999</v>
      </c>
      <c r="L83" s="9">
        <v>4000</v>
      </c>
      <c r="M83" s="9">
        <f>M72</f>
        <v>100000</v>
      </c>
      <c r="N83" s="8" t="e">
        <f>#REF!</f>
        <v>#REF!</v>
      </c>
    </row>
    <row r="84" spans="1:14" hidden="1" x14ac:dyDescent="0.3"/>
    <row r="85" spans="1:14" hidden="1" x14ac:dyDescent="0.3"/>
    <row r="86" spans="1:14" hidden="1" x14ac:dyDescent="0.3"/>
    <row r="87" spans="1:14" hidden="1" x14ac:dyDescent="0.3"/>
    <row r="90" spans="1:14" s="6" customFormat="1" x14ac:dyDescent="0.3">
      <c r="A90" s="2"/>
      <c r="B90" s="2"/>
      <c r="C90" s="2"/>
      <c r="D90" s="2"/>
      <c r="E90" s="2"/>
      <c r="F90" s="4"/>
      <c r="G90" s="5"/>
      <c r="H90" s="4"/>
      <c r="I90" s="4"/>
      <c r="J90" s="2"/>
      <c r="K90" s="3"/>
      <c r="L90" s="3"/>
      <c r="M90" s="3"/>
      <c r="N90" s="81"/>
    </row>
  </sheetData>
  <pageMargins left="0.72" right="0.17" top="1.0900000000000001" bottom="1" header="0.5" footer="0.5"/>
  <pageSetup scale="4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01 Nov 2021</vt:lpstr>
      <vt:lpstr>15 Nov 2021</vt:lpstr>
      <vt:lpstr>23 Nov 2021</vt:lpstr>
      <vt:lpstr>29 Nov 2021</vt:lpstr>
      <vt:lpstr>13 Dec 2021</vt:lpstr>
      <vt:lpstr>16 Dec 2021</vt:lpstr>
      <vt:lpstr>27 Dec 2021</vt:lpstr>
      <vt:lpstr>24 Jan 2022</vt:lpstr>
      <vt:lpstr>'01 Nov 2021'!Print_Area</vt:lpstr>
      <vt:lpstr>'13 Dec 2021'!Print_Area</vt:lpstr>
      <vt:lpstr>'15 Nov 2021'!Print_Area</vt:lpstr>
      <vt:lpstr>'16 Dec 2021'!Print_Area</vt:lpstr>
      <vt:lpstr>'23 Nov 2021'!Print_Area</vt:lpstr>
      <vt:lpstr>'24 Jan 2022'!Print_Area</vt:lpstr>
      <vt:lpstr>'27 Dec 2021'!Print_Area</vt:lpstr>
      <vt:lpstr>'29 Nov 2021'!Print_Area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Mahmood Hussain Khan</dc:creator>
  <cp:lastModifiedBy>Mahmood Hussain Khan</cp:lastModifiedBy>
  <dcterms:created xsi:type="dcterms:W3CDTF">2022-02-03T06:20:46Z</dcterms:created>
  <dcterms:modified xsi:type="dcterms:W3CDTF">2022-02-03T06:22:52Z</dcterms:modified>
</cp:coreProperties>
</file>